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gandalf\Dokumentumok\Jogiosztaly\vagyon\2026\Közgyűlés\02_Február\"/>
    </mc:Choice>
  </mc:AlternateContent>
  <xr:revisionPtr revIDLastSave="0" documentId="8_{B64CE882-F3FD-428F-B75D-EB5689E61CB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Árjegyzék javaslat 2026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8" i="1" l="1"/>
  <c r="F58" i="1"/>
  <c r="H57" i="1"/>
  <c r="F57" i="1"/>
  <c r="H54" i="1"/>
  <c r="F54" i="1"/>
  <c r="H53" i="1"/>
  <c r="F53" i="1"/>
  <c r="H52" i="1"/>
  <c r="F52" i="1"/>
  <c r="H51" i="1"/>
  <c r="F51" i="1"/>
  <c r="H50" i="1"/>
  <c r="F50" i="1"/>
  <c r="H49" i="1"/>
  <c r="F49" i="1"/>
  <c r="H48" i="1"/>
  <c r="F48" i="1"/>
  <c r="H45" i="1"/>
  <c r="F45" i="1"/>
  <c r="H44" i="1"/>
  <c r="F44" i="1"/>
  <c r="H43" i="1"/>
  <c r="F43" i="1"/>
  <c r="H42" i="1"/>
  <c r="F42" i="1"/>
  <c r="F41" i="1"/>
  <c r="H38" i="1"/>
  <c r="F38" i="1"/>
  <c r="H37" i="1"/>
  <c r="F37" i="1"/>
  <c r="H36" i="1"/>
  <c r="F36" i="1"/>
  <c r="E36" i="1"/>
  <c r="I36" i="1" s="1"/>
  <c r="H34" i="1"/>
  <c r="F34" i="1"/>
  <c r="E34" i="1"/>
  <c r="I34" i="1" s="1"/>
  <c r="H31" i="1"/>
  <c r="F31" i="1"/>
  <c r="E31" i="1"/>
  <c r="I31" i="1" s="1"/>
  <c r="H30" i="1"/>
  <c r="G30" i="1"/>
  <c r="F30" i="1"/>
  <c r="E30" i="1"/>
  <c r="I30" i="1" s="1"/>
  <c r="H29" i="1"/>
  <c r="F29" i="1"/>
  <c r="E29" i="1"/>
  <c r="G29" i="1" s="1"/>
  <c r="E26" i="1"/>
  <c r="E25" i="1"/>
  <c r="B25" i="1"/>
  <c r="F25" i="1" s="1"/>
  <c r="E24" i="1"/>
  <c r="B24" i="1"/>
  <c r="H24" i="1" s="1"/>
  <c r="H23" i="1"/>
  <c r="F23" i="1"/>
  <c r="E23" i="1"/>
  <c r="C23" i="1"/>
  <c r="E20" i="1"/>
  <c r="B20" i="1"/>
  <c r="H20" i="1" s="1"/>
  <c r="H19" i="1"/>
  <c r="F19" i="1"/>
  <c r="E19" i="1"/>
  <c r="B19" i="1"/>
  <c r="C19" i="1" s="1"/>
  <c r="E18" i="1"/>
  <c r="B18" i="1"/>
  <c r="F18" i="1" s="1"/>
  <c r="E17" i="1"/>
  <c r="B17" i="1"/>
  <c r="C17" i="1" s="1"/>
  <c r="H16" i="1"/>
  <c r="F16" i="1"/>
  <c r="E16" i="1"/>
  <c r="C16" i="1"/>
  <c r="H15" i="1"/>
  <c r="F15" i="1"/>
  <c r="E15" i="1"/>
  <c r="C15" i="1"/>
  <c r="I15" i="1" s="1"/>
  <c r="E12" i="1"/>
  <c r="B12" i="1"/>
  <c r="H12" i="1" s="1"/>
  <c r="E11" i="1"/>
  <c r="B11" i="1"/>
  <c r="F11" i="1" s="1"/>
  <c r="E10" i="1"/>
  <c r="B10" i="1"/>
  <c r="H10" i="1" s="1"/>
  <c r="E9" i="1"/>
  <c r="B9" i="1"/>
  <c r="C9" i="1" s="1"/>
  <c r="H8" i="1"/>
  <c r="F8" i="1"/>
  <c r="E8" i="1"/>
  <c r="C8" i="1"/>
  <c r="H7" i="1"/>
  <c r="F7" i="1"/>
  <c r="E7" i="1"/>
  <c r="C7" i="1"/>
  <c r="I7" i="1" s="1"/>
  <c r="F9" i="1" l="1"/>
  <c r="H11" i="1"/>
  <c r="F17" i="1"/>
  <c r="C10" i="1"/>
  <c r="G10" i="1" s="1"/>
  <c r="C12" i="1"/>
  <c r="I12" i="1" s="1"/>
  <c r="C18" i="1"/>
  <c r="G18" i="1" s="1"/>
  <c r="C20" i="1"/>
  <c r="I20" i="1" s="1"/>
  <c r="C24" i="1"/>
  <c r="I24" i="1" s="1"/>
  <c r="G31" i="1"/>
  <c r="G36" i="1"/>
  <c r="I8" i="1"/>
  <c r="I16" i="1"/>
  <c r="F10" i="1"/>
  <c r="F12" i="1"/>
  <c r="F20" i="1"/>
  <c r="F24" i="1"/>
  <c r="I23" i="1"/>
  <c r="I17" i="1"/>
  <c r="G17" i="1"/>
  <c r="G19" i="1"/>
  <c r="I9" i="1"/>
  <c r="G9" i="1"/>
  <c r="H18" i="1"/>
  <c r="I19" i="1"/>
  <c r="G8" i="1"/>
  <c r="H9" i="1"/>
  <c r="G16" i="1"/>
  <c r="H17" i="1"/>
  <c r="I29" i="1"/>
  <c r="H25" i="1"/>
  <c r="G7" i="1"/>
  <c r="C11" i="1"/>
  <c r="G15" i="1"/>
  <c r="G23" i="1"/>
  <c r="G20" i="1"/>
  <c r="C25" i="1"/>
  <c r="G34" i="1"/>
  <c r="I18" i="1" l="1"/>
  <c r="I10" i="1"/>
  <c r="G24" i="1"/>
  <c r="G12" i="1"/>
  <c r="G11" i="1"/>
  <c r="I11" i="1"/>
  <c r="I25" i="1"/>
  <c r="G25" i="1"/>
</calcChain>
</file>

<file path=xl/sharedStrings.xml><?xml version="1.0" encoding="utf-8"?>
<sst xmlns="http://schemas.openxmlformats.org/spreadsheetml/2006/main" count="62" uniqueCount="52">
  <si>
    <t xml:space="preserve">Uszoda és Termálfürdő árjegyzék </t>
  </si>
  <si>
    <t>2026.március 1. - jétől</t>
  </si>
  <si>
    <t>2024. október 1-jétől</t>
  </si>
  <si>
    <t>2026. javaslat</t>
  </si>
  <si>
    <t>Index
(2024/2023)
Ár</t>
  </si>
  <si>
    <t>Index (2026/2024)
Szent Márton kártyával</t>
  </si>
  <si>
    <t>Eltérés
(2024-2023)
Ár</t>
  </si>
  <si>
    <t>Eltérés
(2024-2023)
Szent Márton
kártyával</t>
  </si>
  <si>
    <t>Megjegyzés</t>
  </si>
  <si>
    <t xml:space="preserve">Ár </t>
  </si>
  <si>
    <t>Szent Márton kártyával</t>
  </si>
  <si>
    <t>Ár</t>
  </si>
  <si>
    <t>(2026/2024)                 Ár</t>
  </si>
  <si>
    <t>(2026/2024)       Ár</t>
  </si>
  <si>
    <t>(2026/2024)            Szent Márton</t>
  </si>
  <si>
    <t>Felnőtt belépő - 1 személy részére</t>
  </si>
  <si>
    <t>Napi egyszeri fürdőbelépő</t>
  </si>
  <si>
    <t>Napi egyszeri fürdőbelépő szaunahasználattal</t>
  </si>
  <si>
    <t>10 alkalmas fürdőbérlet</t>
  </si>
  <si>
    <t>10 alkalmas fürdőbérlet szaunahasználattal</t>
  </si>
  <si>
    <t>30 alkalmas fürdőbérlet</t>
  </si>
  <si>
    <t>30 alkalmas fürdőbérlet szaunahasználattal</t>
  </si>
  <si>
    <t>Diák, nyugdíjas belépő – 1 személy részére</t>
  </si>
  <si>
    <t>Gyermek belépő (3-6 éves korig, szülői felügyelettel) – 1 személy részére</t>
  </si>
  <si>
    <t>3 éves kor alatt regisztrációs jegy</t>
  </si>
  <si>
    <t>Úszó belépő – 1 személy részére</t>
  </si>
  <si>
    <r>
      <t>Úszójegy 6</t>
    </r>
    <r>
      <rPr>
        <vertAlign val="superscript"/>
        <sz val="11"/>
        <color theme="1"/>
        <rFont val="Times New Roman"/>
        <family val="1"/>
        <charset val="238"/>
      </rPr>
      <t>00</t>
    </r>
    <r>
      <rPr>
        <sz val="11"/>
        <color theme="1"/>
        <rFont val="Times New Roman"/>
        <family val="1"/>
        <charset val="238"/>
      </rPr>
      <t>-8</t>
    </r>
    <r>
      <rPr>
        <vertAlign val="superscript"/>
        <sz val="11"/>
        <color theme="1"/>
        <rFont val="Times New Roman"/>
        <family val="1"/>
        <charset val="238"/>
      </rPr>
      <t>00</t>
    </r>
    <r>
      <rPr>
        <sz val="11"/>
        <color theme="1"/>
        <rFont val="Times New Roman"/>
        <family val="1"/>
        <charset val="238"/>
      </rPr>
      <t xml:space="preserve"> és 19</t>
    </r>
    <r>
      <rPr>
        <vertAlign val="superscript"/>
        <sz val="11"/>
        <color theme="1"/>
        <rFont val="Times New Roman"/>
        <family val="1"/>
        <charset val="238"/>
      </rPr>
      <t>00</t>
    </r>
    <r>
      <rPr>
        <sz val="11"/>
        <color theme="1"/>
        <rFont val="Times New Roman"/>
        <family val="1"/>
        <charset val="238"/>
      </rPr>
      <t>-21</t>
    </r>
    <r>
      <rPr>
        <vertAlign val="superscript"/>
        <sz val="11"/>
        <color theme="1"/>
        <rFont val="Times New Roman"/>
        <family val="1"/>
        <charset val="238"/>
      </rPr>
      <t>00</t>
    </r>
    <r>
      <rPr>
        <sz val="11"/>
        <color theme="1"/>
        <rFont val="Times New Roman"/>
        <family val="1"/>
        <charset val="238"/>
      </rPr>
      <t xml:space="preserve"> óráig</t>
    </r>
  </si>
  <si>
    <t>Úszóbérlet 2 órás időtartamra 6-14 óra között 10 alkalomra</t>
  </si>
  <si>
    <t>Úszóbérlet 2 órás időtartamra 6-14 óra között 30 alkalomra</t>
  </si>
  <si>
    <t>Egyéb kedvezmények</t>
  </si>
  <si>
    <t>Délutáni termál belépő 16-19 óra között (Termálfürdő idény alatt)</t>
  </si>
  <si>
    <t>Családi jegy – 2 felnőtt + 2 gyermek 14 éves korig</t>
  </si>
  <si>
    <t>(Termálfürdő idény alatt mindennap, egyéb időszakban szombat, vasárnap és ünnepnapokon az Uszodában)</t>
  </si>
  <si>
    <t>Szauna kiegészítő jegy</t>
  </si>
  <si>
    <t>Szervezett, csoportos iskolai belépő, tanári felügyelettel 10 fő felett</t>
  </si>
  <si>
    <t>Mennyiségi kedvezmény</t>
  </si>
  <si>
    <t>30 alkalmas bérlet (érvényesség 120 nap)</t>
  </si>
  <si>
    <t>10-15 db</t>
  </si>
  <si>
    <t>16-20 db</t>
  </si>
  <si>
    <t>21-29 db</t>
  </si>
  <si>
    <t>30 db-tól</t>
  </si>
  <si>
    <t>Egyéb szolgáltatások</t>
  </si>
  <si>
    <t>Törölköző kölcsönzés  db</t>
  </si>
  <si>
    <t>Úszósapka kölcsönzés db</t>
  </si>
  <si>
    <t>Szekrénybérlet éves (30 alkalmas bérlethez)</t>
  </si>
  <si>
    <t>Széf bérlet éves db</t>
  </si>
  <si>
    <t>Személymérleg  (automata)</t>
  </si>
  <si>
    <t>Betétdíj (nyugágy, szekrény, törölköző, úszósapka, sporteszközök/db)</t>
  </si>
  <si>
    <t>Nyugágy kölcsönzés (Termálfürdő) db</t>
  </si>
  <si>
    <t>Pótdíjak</t>
  </si>
  <si>
    <t>Úszójegy pótdíja</t>
  </si>
  <si>
    <t>Úszó bérlet pótdíja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</si>
</sst>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3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1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164" fontId="3" fillId="0" borderId="0" xfId="0" applyNumberFormat="1" applyFont="1"/>
    <xf numFmtId="3" fontId="3" fillId="0" borderId="0" xfId="0" applyNumberFormat="1" applyFont="1"/>
    <xf numFmtId="0" fontId="3" fillId="0" borderId="0" xfId="0" applyFont="1" applyAlignment="1">
      <alignment horizontal="center" vertical="center" wrapText="1"/>
    </xf>
    <xf numFmtId="9" fontId="3" fillId="0" borderId="0" xfId="1" applyFont="1" applyBorder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3" fontId="7" fillId="0" borderId="0" xfId="2" applyNumberFormat="1" applyFont="1" applyAlignment="1">
      <alignment horizontal="right" vertical="center" wrapText="1"/>
    </xf>
    <xf numFmtId="164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3" fontId="3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 vertical="center" wrapText="1"/>
    </xf>
  </cellXfs>
  <cellStyles count="3">
    <cellStyle name="Normál" xfId="0" builtinId="0"/>
    <cellStyle name="Normál 2" xfId="2" xr:uid="{00000000-0005-0000-0000-000001000000}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9"/>
  <sheetViews>
    <sheetView tabSelected="1" view="pageLayout" zoomScaleNormal="100" workbookViewId="0">
      <selection activeCell="I62" sqref="I62"/>
    </sheetView>
  </sheetViews>
  <sheetFormatPr defaultColWidth="14.42578125" defaultRowHeight="15" x14ac:dyDescent="0.25"/>
  <cols>
    <col min="1" max="1" width="56.5703125" style="1" customWidth="1"/>
    <col min="2" max="5" width="13.140625" style="1" customWidth="1"/>
    <col min="6" max="6" width="15.42578125" style="1" bestFit="1" customWidth="1"/>
    <col min="7" max="7" width="13.7109375" style="1" bestFit="1" customWidth="1"/>
    <col min="8" max="8" width="12.28515625" style="1" bestFit="1" customWidth="1"/>
    <col min="9" max="9" width="13.7109375" style="1" bestFit="1" customWidth="1"/>
    <col min="10" max="10" width="20.140625" style="1" bestFit="1" customWidth="1"/>
    <col min="11" max="16384" width="14.42578125" style="1"/>
  </cols>
  <sheetData>
    <row r="1" spans="1:11" ht="16.5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1" ht="16.5" x14ac:dyDescent="0.25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</row>
    <row r="4" spans="1:11" ht="13.9" customHeight="1" x14ac:dyDescent="0.25">
      <c r="B4" s="18" t="s">
        <v>2</v>
      </c>
      <c r="C4" s="18"/>
      <c r="D4" s="19" t="s">
        <v>3</v>
      </c>
      <c r="E4" s="19"/>
      <c r="F4" s="2" t="s">
        <v>4</v>
      </c>
      <c r="G4" s="20" t="s">
        <v>5</v>
      </c>
      <c r="H4" s="2" t="s">
        <v>6</v>
      </c>
      <c r="I4" s="2" t="s">
        <v>7</v>
      </c>
      <c r="J4" s="20" t="s">
        <v>8</v>
      </c>
    </row>
    <row r="5" spans="1:11" ht="42.75" x14ac:dyDescent="0.25">
      <c r="B5" s="2" t="s">
        <v>9</v>
      </c>
      <c r="C5" s="2" t="s">
        <v>10</v>
      </c>
      <c r="D5" s="14" t="s">
        <v>11</v>
      </c>
      <c r="E5" s="14" t="s">
        <v>10</v>
      </c>
      <c r="F5" s="2" t="s">
        <v>12</v>
      </c>
      <c r="G5" s="20"/>
      <c r="H5" s="2" t="s">
        <v>13</v>
      </c>
      <c r="I5" s="2" t="s">
        <v>14</v>
      </c>
      <c r="J5" s="20"/>
    </row>
    <row r="6" spans="1:11" x14ac:dyDescent="0.25">
      <c r="A6" s="3" t="s">
        <v>15</v>
      </c>
      <c r="B6" s="2"/>
      <c r="C6" s="3"/>
      <c r="D6" s="15"/>
      <c r="E6" s="15"/>
      <c r="J6" s="3"/>
    </row>
    <row r="7" spans="1:11" x14ac:dyDescent="0.25">
      <c r="A7" s="4" t="s">
        <v>16</v>
      </c>
      <c r="B7" s="3">
        <v>2500</v>
      </c>
      <c r="C7" s="3">
        <f t="shared" ref="C7:C12" si="0">ROUND(B7*80%,-1)</f>
        <v>2000</v>
      </c>
      <c r="D7" s="16">
        <v>2750</v>
      </c>
      <c r="E7" s="16">
        <f>D7*0.8</f>
        <v>2200</v>
      </c>
      <c r="F7" s="5">
        <f>+D7/B7</f>
        <v>1.1000000000000001</v>
      </c>
      <c r="G7" s="5">
        <f>+E7/C7</f>
        <v>1.1000000000000001</v>
      </c>
      <c r="H7" s="6">
        <f>+D7-B7</f>
        <v>250</v>
      </c>
      <c r="I7" s="6">
        <f>+E7-C7</f>
        <v>200</v>
      </c>
      <c r="J7" s="7"/>
      <c r="K7" s="8"/>
    </row>
    <row r="8" spans="1:11" x14ac:dyDescent="0.25">
      <c r="A8" s="4" t="s">
        <v>17</v>
      </c>
      <c r="B8" s="9">
        <v>4000</v>
      </c>
      <c r="C8" s="9">
        <f t="shared" si="0"/>
        <v>3200</v>
      </c>
      <c r="D8" s="16">
        <v>4500</v>
      </c>
      <c r="E8" s="16">
        <f t="shared" ref="E8:E36" si="1">D8*0.8</f>
        <v>3600</v>
      </c>
      <c r="F8" s="5">
        <f t="shared" ref="F8:G53" si="2">+D8/B8</f>
        <v>1.125</v>
      </c>
      <c r="G8" s="5">
        <f t="shared" si="2"/>
        <v>1.125</v>
      </c>
      <c r="H8" s="6">
        <f t="shared" ref="H8:I53" si="3">+D8-B8</f>
        <v>500</v>
      </c>
      <c r="I8" s="6">
        <f t="shared" si="3"/>
        <v>400</v>
      </c>
      <c r="J8" s="7"/>
      <c r="K8" s="9"/>
    </row>
    <row r="9" spans="1:11" x14ac:dyDescent="0.25">
      <c r="A9" s="4" t="s">
        <v>18</v>
      </c>
      <c r="B9" s="9">
        <f>(B7*10)-B7</f>
        <v>22500</v>
      </c>
      <c r="C9" s="9">
        <f t="shared" si="0"/>
        <v>18000</v>
      </c>
      <c r="D9" s="16">
        <v>25000</v>
      </c>
      <c r="E9" s="16">
        <f t="shared" si="1"/>
        <v>20000</v>
      </c>
      <c r="F9" s="5">
        <f t="shared" si="2"/>
        <v>1.1111111111111112</v>
      </c>
      <c r="G9" s="5">
        <f t="shared" si="2"/>
        <v>1.1111111111111112</v>
      </c>
      <c r="H9" s="6">
        <f t="shared" si="3"/>
        <v>2500</v>
      </c>
      <c r="I9" s="6">
        <f t="shared" si="3"/>
        <v>2000</v>
      </c>
      <c r="J9" s="7"/>
      <c r="K9" s="9"/>
    </row>
    <row r="10" spans="1:11" x14ac:dyDescent="0.25">
      <c r="A10" s="4" t="s">
        <v>19</v>
      </c>
      <c r="B10" s="9">
        <f>(B8*10)-B8</f>
        <v>36000</v>
      </c>
      <c r="C10" s="9">
        <f t="shared" si="0"/>
        <v>28800</v>
      </c>
      <c r="D10" s="16">
        <v>40000</v>
      </c>
      <c r="E10" s="16">
        <f t="shared" si="1"/>
        <v>32000</v>
      </c>
      <c r="F10" s="5">
        <f t="shared" si="2"/>
        <v>1.1111111111111112</v>
      </c>
      <c r="G10" s="5">
        <f t="shared" si="2"/>
        <v>1.1111111111111112</v>
      </c>
      <c r="H10" s="6">
        <f t="shared" si="3"/>
        <v>4000</v>
      </c>
      <c r="I10" s="6">
        <f t="shared" si="3"/>
        <v>3200</v>
      </c>
      <c r="J10" s="7"/>
      <c r="K10" s="9"/>
    </row>
    <row r="11" spans="1:11" x14ac:dyDescent="0.25">
      <c r="A11" s="4" t="s">
        <v>20</v>
      </c>
      <c r="B11" s="9">
        <f>(B7*30)-(B7*5)</f>
        <v>62500</v>
      </c>
      <c r="C11" s="9">
        <f t="shared" si="0"/>
        <v>50000</v>
      </c>
      <c r="D11" s="16">
        <v>69000</v>
      </c>
      <c r="E11" s="16">
        <f t="shared" si="1"/>
        <v>55200</v>
      </c>
      <c r="F11" s="5">
        <f t="shared" si="2"/>
        <v>1.1040000000000001</v>
      </c>
      <c r="G11" s="5">
        <f t="shared" si="2"/>
        <v>1.1040000000000001</v>
      </c>
      <c r="H11" s="6">
        <f t="shared" si="3"/>
        <v>6500</v>
      </c>
      <c r="I11" s="6">
        <f t="shared" si="3"/>
        <v>5200</v>
      </c>
      <c r="J11" s="7"/>
      <c r="K11" s="9"/>
    </row>
    <row r="12" spans="1:11" x14ac:dyDescent="0.25">
      <c r="A12" s="4" t="s">
        <v>21</v>
      </c>
      <c r="B12" s="9">
        <f>(B8*30)-(B8*5)</f>
        <v>100000</v>
      </c>
      <c r="C12" s="9">
        <f t="shared" si="0"/>
        <v>80000</v>
      </c>
      <c r="D12" s="16">
        <v>112500</v>
      </c>
      <c r="E12" s="16">
        <f t="shared" si="1"/>
        <v>90000</v>
      </c>
      <c r="F12" s="5">
        <f t="shared" si="2"/>
        <v>1.125</v>
      </c>
      <c r="G12" s="5">
        <f t="shared" si="2"/>
        <v>1.125</v>
      </c>
      <c r="H12" s="6">
        <f t="shared" si="3"/>
        <v>12500</v>
      </c>
      <c r="I12" s="6">
        <f t="shared" si="3"/>
        <v>10000</v>
      </c>
      <c r="J12" s="7"/>
      <c r="K12" s="9"/>
    </row>
    <row r="13" spans="1:11" x14ac:dyDescent="0.25">
      <c r="A13" s="4"/>
      <c r="B13" s="9"/>
      <c r="C13" s="9"/>
      <c r="D13" s="16"/>
      <c r="E13" s="16"/>
      <c r="F13" s="5"/>
      <c r="G13" s="5"/>
      <c r="H13" s="6"/>
      <c r="I13" s="6"/>
      <c r="J13" s="7"/>
      <c r="K13" s="9"/>
    </row>
    <row r="14" spans="1:11" x14ac:dyDescent="0.25">
      <c r="A14" s="3" t="s">
        <v>22</v>
      </c>
      <c r="B14" s="9"/>
      <c r="C14" s="9"/>
      <c r="D14" s="16"/>
      <c r="E14" s="16"/>
      <c r="F14" s="5"/>
      <c r="G14" s="5"/>
      <c r="H14" s="6"/>
      <c r="I14" s="6"/>
      <c r="J14" s="7"/>
      <c r="K14" s="9"/>
    </row>
    <row r="15" spans="1:11" x14ac:dyDescent="0.25">
      <c r="A15" s="4" t="s">
        <v>16</v>
      </c>
      <c r="B15" s="9">
        <v>1750</v>
      </c>
      <c r="C15" s="9">
        <f t="shared" ref="C15:C20" si="4">ROUND(B15*80%,-1)</f>
        <v>1400</v>
      </c>
      <c r="D15" s="16">
        <v>2000</v>
      </c>
      <c r="E15" s="16">
        <f t="shared" si="1"/>
        <v>1600</v>
      </c>
      <c r="F15" s="5">
        <f t="shared" si="2"/>
        <v>1.1428571428571428</v>
      </c>
      <c r="G15" s="5">
        <f t="shared" si="2"/>
        <v>1.1428571428571428</v>
      </c>
      <c r="H15" s="6">
        <f t="shared" si="3"/>
        <v>250</v>
      </c>
      <c r="I15" s="6">
        <f t="shared" si="3"/>
        <v>200</v>
      </c>
      <c r="J15" s="7"/>
      <c r="K15" s="9"/>
    </row>
    <row r="16" spans="1:11" x14ac:dyDescent="0.25">
      <c r="A16" s="4" t="s">
        <v>17</v>
      </c>
      <c r="B16" s="9">
        <v>3250</v>
      </c>
      <c r="C16" s="9">
        <f t="shared" si="4"/>
        <v>2600</v>
      </c>
      <c r="D16" s="16">
        <v>3800</v>
      </c>
      <c r="E16" s="16">
        <f t="shared" si="1"/>
        <v>3040</v>
      </c>
      <c r="F16" s="5">
        <f t="shared" si="2"/>
        <v>1.1692307692307693</v>
      </c>
      <c r="G16" s="5">
        <f t="shared" si="2"/>
        <v>1.1692307692307693</v>
      </c>
      <c r="H16" s="6">
        <f t="shared" si="3"/>
        <v>550</v>
      </c>
      <c r="I16" s="6">
        <f t="shared" si="3"/>
        <v>440</v>
      </c>
      <c r="J16" s="7"/>
      <c r="K16" s="9"/>
    </row>
    <row r="17" spans="1:11" x14ac:dyDescent="0.25">
      <c r="A17" s="4" t="s">
        <v>18</v>
      </c>
      <c r="B17" s="9">
        <f t="shared" ref="B17:B18" si="5">(B15*10)-B15</f>
        <v>15750</v>
      </c>
      <c r="C17" s="9">
        <f t="shared" si="4"/>
        <v>12600</v>
      </c>
      <c r="D17" s="16">
        <v>16000</v>
      </c>
      <c r="E17" s="16">
        <f t="shared" si="1"/>
        <v>12800</v>
      </c>
      <c r="F17" s="5">
        <f t="shared" si="2"/>
        <v>1.0158730158730158</v>
      </c>
      <c r="G17" s="5">
        <f t="shared" si="2"/>
        <v>1.0158730158730158</v>
      </c>
      <c r="H17" s="6">
        <f t="shared" si="3"/>
        <v>250</v>
      </c>
      <c r="I17" s="6">
        <f t="shared" si="3"/>
        <v>200</v>
      </c>
      <c r="J17" s="7"/>
      <c r="K17" s="9"/>
    </row>
    <row r="18" spans="1:11" x14ac:dyDescent="0.25">
      <c r="A18" s="4" t="s">
        <v>19</v>
      </c>
      <c r="B18" s="9">
        <f t="shared" si="5"/>
        <v>29250</v>
      </c>
      <c r="C18" s="9">
        <f t="shared" si="4"/>
        <v>23400</v>
      </c>
      <c r="D18" s="16">
        <v>31500</v>
      </c>
      <c r="E18" s="16">
        <f t="shared" si="1"/>
        <v>25200</v>
      </c>
      <c r="F18" s="5">
        <f t="shared" si="2"/>
        <v>1.0769230769230769</v>
      </c>
      <c r="G18" s="5">
        <f t="shared" si="2"/>
        <v>1.0769230769230769</v>
      </c>
      <c r="H18" s="6">
        <f t="shared" si="3"/>
        <v>2250</v>
      </c>
      <c r="I18" s="6">
        <f t="shared" si="3"/>
        <v>1800</v>
      </c>
      <c r="J18" s="7"/>
      <c r="K18" s="9"/>
    </row>
    <row r="19" spans="1:11" x14ac:dyDescent="0.25">
      <c r="A19" s="4" t="s">
        <v>20</v>
      </c>
      <c r="B19" s="9">
        <f>(B15*30)-(B15*5)</f>
        <v>43750</v>
      </c>
      <c r="C19" s="9">
        <f t="shared" si="4"/>
        <v>35000</v>
      </c>
      <c r="D19" s="16">
        <v>50000</v>
      </c>
      <c r="E19" s="16">
        <f t="shared" si="1"/>
        <v>40000</v>
      </c>
      <c r="F19" s="5">
        <f t="shared" si="2"/>
        <v>1.1428571428571428</v>
      </c>
      <c r="G19" s="5">
        <f t="shared" si="2"/>
        <v>1.1428571428571428</v>
      </c>
      <c r="H19" s="6">
        <f t="shared" si="3"/>
        <v>6250</v>
      </c>
      <c r="I19" s="6">
        <f t="shared" si="3"/>
        <v>5000</v>
      </c>
      <c r="J19" s="7"/>
      <c r="K19" s="9"/>
    </row>
    <row r="20" spans="1:11" x14ac:dyDescent="0.25">
      <c r="A20" s="4" t="s">
        <v>21</v>
      </c>
      <c r="B20" s="9">
        <f>(B16*30)-(B16*5)</f>
        <v>81250</v>
      </c>
      <c r="C20" s="9">
        <f t="shared" si="4"/>
        <v>65000</v>
      </c>
      <c r="D20" s="16">
        <v>90000</v>
      </c>
      <c r="E20" s="16">
        <f t="shared" si="1"/>
        <v>72000</v>
      </c>
      <c r="F20" s="5">
        <f t="shared" si="2"/>
        <v>1.1076923076923078</v>
      </c>
      <c r="G20" s="5">
        <f t="shared" si="2"/>
        <v>1.1076923076923078</v>
      </c>
      <c r="H20" s="6">
        <f t="shared" si="3"/>
        <v>8750</v>
      </c>
      <c r="I20" s="6">
        <f t="shared" si="3"/>
        <v>7000</v>
      </c>
      <c r="J20" s="7"/>
      <c r="K20" s="9"/>
    </row>
    <row r="21" spans="1:11" x14ac:dyDescent="0.25">
      <c r="A21" s="4"/>
      <c r="B21" s="9"/>
      <c r="C21" s="9"/>
      <c r="D21" s="16"/>
      <c r="E21" s="16"/>
      <c r="F21" s="5"/>
      <c r="G21" s="5"/>
      <c r="H21" s="6"/>
      <c r="I21" s="6"/>
      <c r="J21" s="7"/>
      <c r="K21" s="9"/>
    </row>
    <row r="22" spans="1:11" x14ac:dyDescent="0.25">
      <c r="A22" s="10" t="s">
        <v>23</v>
      </c>
      <c r="B22" s="9"/>
      <c r="C22" s="9"/>
      <c r="D22" s="16"/>
      <c r="E22" s="16"/>
      <c r="F22" s="5"/>
      <c r="G22" s="5"/>
      <c r="H22" s="6"/>
      <c r="I22" s="6"/>
      <c r="J22" s="7"/>
      <c r="K22" s="9"/>
    </row>
    <row r="23" spans="1:11" x14ac:dyDescent="0.25">
      <c r="A23" s="4" t="s">
        <v>16</v>
      </c>
      <c r="B23" s="9">
        <v>1000</v>
      </c>
      <c r="C23" s="9">
        <f>ROUND(B23*80%,-1)</f>
        <v>800</v>
      </c>
      <c r="D23" s="16">
        <v>1150</v>
      </c>
      <c r="E23" s="16">
        <f t="shared" si="1"/>
        <v>920</v>
      </c>
      <c r="F23" s="5">
        <f t="shared" si="2"/>
        <v>1.1499999999999999</v>
      </c>
      <c r="G23" s="5">
        <f t="shared" si="2"/>
        <v>1.1499999999999999</v>
      </c>
      <c r="H23" s="6">
        <f t="shared" si="3"/>
        <v>150</v>
      </c>
      <c r="I23" s="6">
        <f t="shared" si="3"/>
        <v>120</v>
      </c>
      <c r="J23" s="7"/>
      <c r="K23" s="9"/>
    </row>
    <row r="24" spans="1:11" x14ac:dyDescent="0.25">
      <c r="A24" s="4" t="s">
        <v>18</v>
      </c>
      <c r="B24" s="9">
        <f>(B23*10)-B23</f>
        <v>9000</v>
      </c>
      <c r="C24" s="9">
        <f>ROUND(B24*80%,-1)</f>
        <v>7200</v>
      </c>
      <c r="D24" s="16">
        <v>10500</v>
      </c>
      <c r="E24" s="16">
        <f t="shared" si="1"/>
        <v>8400</v>
      </c>
      <c r="F24" s="5">
        <f t="shared" si="2"/>
        <v>1.1666666666666667</v>
      </c>
      <c r="G24" s="5">
        <f t="shared" si="2"/>
        <v>1.1666666666666667</v>
      </c>
      <c r="H24" s="6">
        <f t="shared" si="3"/>
        <v>1500</v>
      </c>
      <c r="I24" s="6">
        <f t="shared" si="3"/>
        <v>1200</v>
      </c>
      <c r="J24" s="7"/>
      <c r="K24" s="9"/>
    </row>
    <row r="25" spans="1:11" x14ac:dyDescent="0.25">
      <c r="A25" s="4" t="s">
        <v>20</v>
      </c>
      <c r="B25" s="9">
        <f>(B23*30)-(B23*5)</f>
        <v>25000</v>
      </c>
      <c r="C25" s="9">
        <f>ROUND(B25*80%,-1)</f>
        <v>20000</v>
      </c>
      <c r="D25" s="16">
        <v>30000</v>
      </c>
      <c r="E25" s="16">
        <f t="shared" si="1"/>
        <v>24000</v>
      </c>
      <c r="F25" s="5">
        <f t="shared" si="2"/>
        <v>1.2</v>
      </c>
      <c r="G25" s="5">
        <f t="shared" si="2"/>
        <v>1.2</v>
      </c>
      <c r="H25" s="6">
        <f t="shared" si="3"/>
        <v>5000</v>
      </c>
      <c r="I25" s="6">
        <f t="shared" si="3"/>
        <v>4000</v>
      </c>
      <c r="J25" s="7"/>
      <c r="K25" s="9"/>
    </row>
    <row r="26" spans="1:11" x14ac:dyDescent="0.25">
      <c r="A26" s="4" t="s">
        <v>24</v>
      </c>
      <c r="B26" s="9">
        <v>100</v>
      </c>
      <c r="C26" s="9"/>
      <c r="D26" s="16">
        <v>100</v>
      </c>
      <c r="E26" s="16">
        <f t="shared" si="1"/>
        <v>80</v>
      </c>
      <c r="F26" s="5"/>
      <c r="G26" s="5"/>
      <c r="H26" s="6"/>
      <c r="I26" s="6"/>
      <c r="J26" s="7"/>
      <c r="K26" s="9"/>
    </row>
    <row r="27" spans="1:11" x14ac:dyDescent="0.25">
      <c r="A27" s="4"/>
      <c r="B27" s="9"/>
      <c r="C27" s="9"/>
      <c r="D27" s="16"/>
      <c r="E27" s="16"/>
      <c r="F27" s="5"/>
      <c r="G27" s="5"/>
      <c r="H27" s="6"/>
      <c r="I27" s="6"/>
      <c r="J27" s="7"/>
      <c r="K27" s="9"/>
    </row>
    <row r="28" spans="1:11" x14ac:dyDescent="0.25">
      <c r="A28" s="3" t="s">
        <v>25</v>
      </c>
      <c r="B28" s="9"/>
      <c r="C28" s="9"/>
      <c r="D28" s="16"/>
      <c r="E28" s="16"/>
      <c r="F28" s="5"/>
      <c r="G28" s="5"/>
      <c r="H28" s="6"/>
      <c r="I28" s="6"/>
      <c r="J28" s="7"/>
      <c r="K28" s="9"/>
    </row>
    <row r="29" spans="1:11" ht="17.45" customHeight="1" x14ac:dyDescent="0.25">
      <c r="A29" s="4" t="s">
        <v>26</v>
      </c>
      <c r="B29" s="11">
        <v>1500</v>
      </c>
      <c r="C29" s="9">
        <v>1200</v>
      </c>
      <c r="D29" s="16">
        <v>2000</v>
      </c>
      <c r="E29" s="16">
        <f t="shared" si="1"/>
        <v>1600</v>
      </c>
      <c r="F29" s="5">
        <f t="shared" si="2"/>
        <v>1.3333333333333333</v>
      </c>
      <c r="G29" s="5">
        <f t="shared" si="2"/>
        <v>1.3333333333333333</v>
      </c>
      <c r="H29" s="6">
        <f t="shared" si="3"/>
        <v>500</v>
      </c>
      <c r="I29" s="6">
        <f t="shared" si="3"/>
        <v>400</v>
      </c>
      <c r="J29" s="7"/>
      <c r="K29" s="9"/>
    </row>
    <row r="30" spans="1:11" x14ac:dyDescent="0.25">
      <c r="A30" s="4" t="s">
        <v>27</v>
      </c>
      <c r="B30" s="11">
        <v>13600</v>
      </c>
      <c r="C30" s="9">
        <v>10880</v>
      </c>
      <c r="D30" s="16">
        <v>16000</v>
      </c>
      <c r="E30" s="16">
        <f t="shared" si="1"/>
        <v>12800</v>
      </c>
      <c r="F30" s="5">
        <f t="shared" si="2"/>
        <v>1.1764705882352942</v>
      </c>
      <c r="G30" s="5">
        <f t="shared" si="2"/>
        <v>1.1764705882352942</v>
      </c>
      <c r="H30" s="6">
        <f t="shared" si="3"/>
        <v>2400</v>
      </c>
      <c r="I30" s="6">
        <f t="shared" si="3"/>
        <v>1920</v>
      </c>
      <c r="J30" s="7"/>
      <c r="K30" s="9"/>
    </row>
    <row r="31" spans="1:11" x14ac:dyDescent="0.25">
      <c r="A31" s="4" t="s">
        <v>28</v>
      </c>
      <c r="B31" s="11">
        <v>33400</v>
      </c>
      <c r="C31" s="9">
        <v>26720</v>
      </c>
      <c r="D31" s="16">
        <v>40000</v>
      </c>
      <c r="E31" s="16">
        <f t="shared" si="1"/>
        <v>32000</v>
      </c>
      <c r="F31" s="5">
        <f t="shared" si="2"/>
        <v>1.1976047904191616</v>
      </c>
      <c r="G31" s="5">
        <f t="shared" si="2"/>
        <v>1.1976047904191616</v>
      </c>
      <c r="H31" s="6">
        <f t="shared" si="3"/>
        <v>6600</v>
      </c>
      <c r="I31" s="6">
        <f t="shared" si="3"/>
        <v>5280</v>
      </c>
      <c r="J31" s="7"/>
      <c r="K31" s="9"/>
    </row>
    <row r="32" spans="1:11" x14ac:dyDescent="0.25">
      <c r="A32" s="4"/>
      <c r="B32" s="9"/>
      <c r="C32" s="9"/>
      <c r="D32" s="16"/>
      <c r="E32" s="16"/>
      <c r="F32" s="5"/>
      <c r="G32" s="5"/>
      <c r="H32" s="6"/>
      <c r="I32" s="6"/>
      <c r="J32" s="7"/>
    </row>
    <row r="33" spans="1:10" x14ac:dyDescent="0.25">
      <c r="A33" s="3" t="s">
        <v>29</v>
      </c>
      <c r="B33" s="9"/>
      <c r="C33" s="9"/>
      <c r="D33" s="16"/>
      <c r="E33" s="16"/>
      <c r="F33" s="5"/>
      <c r="G33" s="5"/>
      <c r="H33" s="6"/>
      <c r="I33" s="6"/>
      <c r="J33" s="7"/>
    </row>
    <row r="34" spans="1:10" ht="30" x14ac:dyDescent="0.25">
      <c r="A34" s="4" t="s">
        <v>30</v>
      </c>
      <c r="B34" s="9">
        <v>1900</v>
      </c>
      <c r="C34" s="9">
        <v>1520</v>
      </c>
      <c r="D34" s="16">
        <v>2200</v>
      </c>
      <c r="E34" s="16">
        <f t="shared" si="1"/>
        <v>1760</v>
      </c>
      <c r="F34" s="12">
        <f t="shared" si="2"/>
        <v>1.1578947368421053</v>
      </c>
      <c r="G34" s="12">
        <f t="shared" si="2"/>
        <v>1.1578947368421053</v>
      </c>
      <c r="H34" s="13">
        <f t="shared" si="3"/>
        <v>300</v>
      </c>
      <c r="I34" s="13">
        <f t="shared" si="3"/>
        <v>240</v>
      </c>
      <c r="J34" s="7"/>
    </row>
    <row r="35" spans="1:10" x14ac:dyDescent="0.25">
      <c r="A35" s="4" t="s">
        <v>31</v>
      </c>
      <c r="B35" s="9"/>
      <c r="C35" s="9"/>
      <c r="D35" s="16"/>
      <c r="E35" s="16"/>
      <c r="F35" s="12"/>
      <c r="G35" s="12"/>
      <c r="H35" s="13"/>
      <c r="I35" s="13"/>
      <c r="J35" s="7"/>
    </row>
    <row r="36" spans="1:10" ht="30" x14ac:dyDescent="0.25">
      <c r="A36" s="4" t="s">
        <v>32</v>
      </c>
      <c r="B36" s="9">
        <v>6000</v>
      </c>
      <c r="C36" s="9">
        <v>4800</v>
      </c>
      <c r="D36" s="16">
        <v>7000</v>
      </c>
      <c r="E36" s="16">
        <f t="shared" si="1"/>
        <v>5600</v>
      </c>
      <c r="F36" s="12">
        <f t="shared" si="2"/>
        <v>1.1666666666666667</v>
      </c>
      <c r="G36" s="12">
        <f t="shared" si="2"/>
        <v>1.1666666666666667</v>
      </c>
      <c r="H36" s="13">
        <f t="shared" si="3"/>
        <v>1000</v>
      </c>
      <c r="I36" s="13">
        <f t="shared" si="3"/>
        <v>800</v>
      </c>
      <c r="J36" s="7"/>
    </row>
    <row r="37" spans="1:10" x14ac:dyDescent="0.25">
      <c r="A37" s="4" t="s">
        <v>33</v>
      </c>
      <c r="B37" s="9">
        <v>1500</v>
      </c>
      <c r="C37" s="9"/>
      <c r="D37" s="16">
        <v>1800</v>
      </c>
      <c r="E37" s="16"/>
      <c r="F37" s="5">
        <f t="shared" si="2"/>
        <v>1.2</v>
      </c>
      <c r="G37" s="5"/>
      <c r="H37" s="6">
        <f t="shared" si="3"/>
        <v>300</v>
      </c>
      <c r="J37" s="7"/>
    </row>
    <row r="38" spans="1:10" ht="30" x14ac:dyDescent="0.25">
      <c r="A38" s="4" t="s">
        <v>34</v>
      </c>
      <c r="B38" s="9">
        <v>1400</v>
      </c>
      <c r="C38" s="9"/>
      <c r="D38" s="16">
        <v>1600</v>
      </c>
      <c r="E38" s="16"/>
      <c r="F38" s="12">
        <f t="shared" si="2"/>
        <v>1.1428571428571428</v>
      </c>
      <c r="G38" s="12"/>
      <c r="H38" s="13">
        <f t="shared" si="3"/>
        <v>200</v>
      </c>
      <c r="J38" s="7"/>
    </row>
    <row r="39" spans="1:10" x14ac:dyDescent="0.25">
      <c r="A39" s="4"/>
      <c r="B39" s="9"/>
      <c r="C39" s="9"/>
      <c r="D39" s="16"/>
      <c r="E39" s="16"/>
      <c r="F39" s="5"/>
      <c r="G39" s="5"/>
      <c r="H39" s="6"/>
      <c r="J39" s="7"/>
    </row>
    <row r="40" spans="1:10" x14ac:dyDescent="0.25">
      <c r="A40" s="3" t="s">
        <v>35</v>
      </c>
      <c r="B40" s="9"/>
      <c r="C40" s="9"/>
      <c r="D40" s="16"/>
      <c r="E40" s="16"/>
      <c r="F40" s="5"/>
      <c r="G40" s="5"/>
      <c r="H40" s="6"/>
      <c r="J40" s="7"/>
    </row>
    <row r="41" spans="1:10" x14ac:dyDescent="0.25">
      <c r="A41" s="4" t="s">
        <v>36</v>
      </c>
      <c r="B41" s="9">
        <v>62500</v>
      </c>
      <c r="C41" s="9"/>
      <c r="D41" s="16">
        <v>69000</v>
      </c>
      <c r="E41" s="16"/>
      <c r="F41" s="5">
        <f t="shared" si="2"/>
        <v>1.1040000000000001</v>
      </c>
      <c r="G41" s="5"/>
      <c r="H41" s="6"/>
      <c r="J41" s="7"/>
    </row>
    <row r="42" spans="1:10" x14ac:dyDescent="0.25">
      <c r="A42" s="4" t="s">
        <v>37</v>
      </c>
      <c r="B42" s="9">
        <v>43000</v>
      </c>
      <c r="C42" s="9"/>
      <c r="D42" s="16">
        <v>48000</v>
      </c>
      <c r="E42" s="16"/>
      <c r="F42" s="5">
        <f t="shared" si="2"/>
        <v>1.1162790697674418</v>
      </c>
      <c r="G42" s="5"/>
      <c r="H42" s="6">
        <f t="shared" si="3"/>
        <v>5000</v>
      </c>
      <c r="J42" s="7"/>
    </row>
    <row r="43" spans="1:10" x14ac:dyDescent="0.25">
      <c r="A43" s="4" t="s">
        <v>38</v>
      </c>
      <c r="B43" s="9">
        <v>42000</v>
      </c>
      <c r="C43" s="9"/>
      <c r="D43" s="16">
        <v>46000</v>
      </c>
      <c r="E43" s="16"/>
      <c r="F43" s="5">
        <f t="shared" si="2"/>
        <v>1.0952380952380953</v>
      </c>
      <c r="G43" s="5"/>
      <c r="H43" s="6">
        <f t="shared" si="3"/>
        <v>4000</v>
      </c>
      <c r="J43" s="7"/>
    </row>
    <row r="44" spans="1:10" x14ac:dyDescent="0.25">
      <c r="A44" s="4" t="s">
        <v>39</v>
      </c>
      <c r="B44" s="9">
        <v>41000</v>
      </c>
      <c r="C44" s="9"/>
      <c r="D44" s="16">
        <v>45000</v>
      </c>
      <c r="E44" s="16"/>
      <c r="F44" s="5">
        <f t="shared" si="2"/>
        <v>1.0975609756097562</v>
      </c>
      <c r="G44" s="5"/>
      <c r="H44" s="6">
        <f t="shared" si="3"/>
        <v>4000</v>
      </c>
      <c r="J44" s="7"/>
    </row>
    <row r="45" spans="1:10" x14ac:dyDescent="0.25">
      <c r="A45" s="4" t="s">
        <v>40</v>
      </c>
      <c r="B45" s="9">
        <v>39000</v>
      </c>
      <c r="C45" s="9"/>
      <c r="D45" s="16">
        <v>43000</v>
      </c>
      <c r="E45" s="16"/>
      <c r="F45" s="5">
        <f t="shared" si="2"/>
        <v>1.1025641025641026</v>
      </c>
      <c r="G45" s="5"/>
      <c r="H45" s="6">
        <f t="shared" si="3"/>
        <v>4000</v>
      </c>
      <c r="J45" s="7"/>
    </row>
    <row r="46" spans="1:10" x14ac:dyDescent="0.25">
      <c r="A46" s="4"/>
      <c r="B46" s="9"/>
      <c r="C46" s="9"/>
      <c r="D46" s="16"/>
      <c r="E46" s="16"/>
      <c r="F46" s="5"/>
      <c r="G46" s="5"/>
      <c r="H46" s="6"/>
      <c r="J46" s="7"/>
    </row>
    <row r="47" spans="1:10" x14ac:dyDescent="0.25">
      <c r="A47" s="3" t="s">
        <v>41</v>
      </c>
      <c r="B47" s="9"/>
      <c r="C47" s="9"/>
      <c r="D47" s="16"/>
      <c r="E47" s="16"/>
      <c r="F47" s="5"/>
      <c r="G47" s="5"/>
      <c r="H47" s="6"/>
      <c r="J47" s="7"/>
    </row>
    <row r="48" spans="1:10" x14ac:dyDescent="0.25">
      <c r="A48" s="4" t="s">
        <v>42</v>
      </c>
      <c r="B48" s="9">
        <v>1500</v>
      </c>
      <c r="C48" s="9"/>
      <c r="D48" s="16">
        <v>1500</v>
      </c>
      <c r="E48" s="16"/>
      <c r="F48" s="5">
        <f t="shared" si="2"/>
        <v>1</v>
      </c>
      <c r="G48" s="5"/>
      <c r="H48" s="6">
        <f t="shared" si="3"/>
        <v>0</v>
      </c>
      <c r="J48" s="7"/>
    </row>
    <row r="49" spans="1:10" x14ac:dyDescent="0.25">
      <c r="A49" s="4" t="s">
        <v>43</v>
      </c>
      <c r="B49" s="9">
        <v>1500</v>
      </c>
      <c r="C49" s="9"/>
      <c r="D49" s="16">
        <v>1500</v>
      </c>
      <c r="E49" s="16"/>
      <c r="F49" s="5">
        <f t="shared" si="2"/>
        <v>1</v>
      </c>
      <c r="G49" s="5"/>
      <c r="H49" s="6">
        <f t="shared" si="3"/>
        <v>0</v>
      </c>
      <c r="J49" s="7"/>
    </row>
    <row r="50" spans="1:10" x14ac:dyDescent="0.25">
      <c r="A50" s="4" t="s">
        <v>44</v>
      </c>
      <c r="B50" s="9">
        <v>17000</v>
      </c>
      <c r="C50" s="9"/>
      <c r="D50" s="16">
        <v>19000</v>
      </c>
      <c r="E50" s="16"/>
      <c r="F50" s="5">
        <f t="shared" si="2"/>
        <v>1.1176470588235294</v>
      </c>
      <c r="G50" s="5"/>
      <c r="H50" s="6">
        <f t="shared" si="3"/>
        <v>2000</v>
      </c>
      <c r="J50" s="7"/>
    </row>
    <row r="51" spans="1:10" x14ac:dyDescent="0.25">
      <c r="A51" s="4" t="s">
        <v>45</v>
      </c>
      <c r="B51" s="9">
        <v>28000</v>
      </c>
      <c r="C51" s="9"/>
      <c r="D51" s="16">
        <v>30000</v>
      </c>
      <c r="E51" s="16"/>
      <c r="F51" s="5">
        <f t="shared" si="2"/>
        <v>1.0714285714285714</v>
      </c>
      <c r="G51" s="5"/>
      <c r="H51" s="6">
        <f t="shared" si="3"/>
        <v>2000</v>
      </c>
      <c r="J51" s="7"/>
    </row>
    <row r="52" spans="1:10" x14ac:dyDescent="0.25">
      <c r="A52" s="4" t="s">
        <v>46</v>
      </c>
      <c r="B52" s="9">
        <v>200</v>
      </c>
      <c r="C52" s="9"/>
      <c r="D52" s="16">
        <v>200</v>
      </c>
      <c r="E52" s="16"/>
      <c r="F52" s="5">
        <f t="shared" si="2"/>
        <v>1</v>
      </c>
      <c r="G52" s="5"/>
      <c r="H52" s="6">
        <f t="shared" si="3"/>
        <v>0</v>
      </c>
      <c r="J52" s="7"/>
    </row>
    <row r="53" spans="1:10" ht="30" x14ac:dyDescent="0.25">
      <c r="A53" s="4" t="s">
        <v>47</v>
      </c>
      <c r="B53" s="9">
        <v>2000</v>
      </c>
      <c r="C53" s="9"/>
      <c r="D53" s="16">
        <v>2000</v>
      </c>
      <c r="E53" s="16"/>
      <c r="F53" s="12">
        <f t="shared" si="2"/>
        <v>1</v>
      </c>
      <c r="G53" s="12"/>
      <c r="H53" s="13">
        <f t="shared" si="3"/>
        <v>0</v>
      </c>
      <c r="J53" s="7"/>
    </row>
    <row r="54" spans="1:10" x14ac:dyDescent="0.25">
      <c r="A54" s="4" t="s">
        <v>48</v>
      </c>
      <c r="B54" s="9">
        <v>1500</v>
      </c>
      <c r="C54" s="9"/>
      <c r="D54" s="16">
        <v>2000</v>
      </c>
      <c r="E54" s="16"/>
      <c r="F54" s="5">
        <f>+D54/B54</f>
        <v>1.3333333333333333</v>
      </c>
      <c r="G54" s="5"/>
      <c r="H54" s="6">
        <f>+D54-B54</f>
        <v>500</v>
      </c>
      <c r="J54" s="7"/>
    </row>
    <row r="55" spans="1:10" x14ac:dyDescent="0.25">
      <c r="A55" s="4"/>
      <c r="B55" s="9"/>
      <c r="C55" s="9"/>
      <c r="D55" s="16"/>
      <c r="E55" s="16"/>
      <c r="F55" s="5"/>
      <c r="G55" s="5"/>
      <c r="H55" s="6"/>
      <c r="J55" s="7"/>
    </row>
    <row r="56" spans="1:10" x14ac:dyDescent="0.25">
      <c r="A56" s="3" t="s">
        <v>49</v>
      </c>
      <c r="B56" s="9"/>
      <c r="C56" s="9"/>
      <c r="D56" s="16"/>
      <c r="E56" s="16"/>
      <c r="F56" s="5"/>
      <c r="G56" s="5"/>
      <c r="H56" s="6"/>
      <c r="J56" s="7"/>
    </row>
    <row r="57" spans="1:10" x14ac:dyDescent="0.25">
      <c r="A57" s="4" t="s">
        <v>50</v>
      </c>
      <c r="B57" s="9">
        <v>1000</v>
      </c>
      <c r="C57" s="9"/>
      <c r="D57" s="16">
        <v>1100</v>
      </c>
      <c r="E57" s="16"/>
      <c r="F57" s="5">
        <f>+D57/B57</f>
        <v>1.1000000000000001</v>
      </c>
      <c r="G57" s="5"/>
      <c r="H57" s="6">
        <f>+D57-B57</f>
        <v>100</v>
      </c>
      <c r="J57" s="7"/>
    </row>
    <row r="58" spans="1:10" x14ac:dyDescent="0.25">
      <c r="A58" s="4" t="s">
        <v>51</v>
      </c>
      <c r="B58" s="9">
        <v>1000</v>
      </c>
      <c r="C58" s="9"/>
      <c r="D58" s="16">
        <v>1100</v>
      </c>
      <c r="E58" s="16"/>
      <c r="F58" s="5">
        <f>+D58/B58</f>
        <v>1.1000000000000001</v>
      </c>
      <c r="G58" s="5"/>
      <c r="H58" s="6">
        <f>+D58-B58</f>
        <v>100</v>
      </c>
      <c r="J58" s="7"/>
    </row>
    <row r="59" spans="1:10" x14ac:dyDescent="0.25">
      <c r="F59" s="5"/>
      <c r="G59" s="5"/>
    </row>
  </sheetData>
  <mergeCells count="6">
    <mergeCell ref="A1:J1"/>
    <mergeCell ref="A2:J2"/>
    <mergeCell ref="B4:C4"/>
    <mergeCell ref="D4:E4"/>
    <mergeCell ref="G4:G5"/>
    <mergeCell ref="J4:J5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300" verticalDpi="300" r:id="rId1"/>
  <headerFooter>
    <oddHeader>&amp;LVASIVÍZ ZRt.&amp;R2026. február 10.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Árjegyzék javaslat 2026.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Schmidl Adrienn</dc:creator>
  <cp:lastModifiedBy>Office17</cp:lastModifiedBy>
  <cp:lastPrinted>2026-02-11T12:56:26Z</cp:lastPrinted>
  <dcterms:created xsi:type="dcterms:W3CDTF">2026-02-11T11:15:02Z</dcterms:created>
  <dcterms:modified xsi:type="dcterms:W3CDTF">2026-02-18T08:56:34Z</dcterms:modified>
</cp:coreProperties>
</file>