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okumentumtar.szombathely.hu/Kzs mappk/Polgármesteri Hivatal/Belső Ellenőrzési Iroda/Közgyűlés/2021. évi beszámoló/"/>
    </mc:Choice>
  </mc:AlternateContent>
  <xr:revisionPtr revIDLastSave="0" documentId="13_ncr:1_{A915867E-6662-4A2E-801C-1EF98C6554A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. sz. melléklet" sheetId="10" r:id="rId1"/>
    <sheet name="2. sz. melléklet" sheetId="2" r:id="rId2"/>
    <sheet name="3. sz. melléklet" sheetId="9" r:id="rId3"/>
    <sheet name="4. sz. melléklet" sheetId="11" r:id="rId4"/>
  </sheets>
  <definedNames>
    <definedName name="_xlnm._FilterDatabase" localSheetId="1" hidden="1">'2. sz. melléklet'!$B$19:$B$19</definedName>
    <definedName name="_xlnm._FilterDatabase" localSheetId="2" hidden="1">'3. sz. melléklet'!$B$19:$B$19</definedName>
    <definedName name="_xlnm.Print_Area" localSheetId="0">'1. sz. melléklet'!$A$1:$P$13</definedName>
    <definedName name="_xlnm.Print_Area" localSheetId="1">'2. sz. melléklet'!$A$1:$AX$19</definedName>
    <definedName name="_xlnm.Print_Area" localSheetId="2">'3. sz. melléklet'!$A$1:$Y$19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0" l="1"/>
  <c r="AM18" i="2"/>
  <c r="AS18" i="2" s="1"/>
  <c r="AR18" i="2"/>
  <c r="F18" i="9" s="1"/>
  <c r="AQ18" i="2"/>
  <c r="E18" i="9" s="1"/>
  <c r="AN18" i="2"/>
  <c r="AT18" i="2" s="1"/>
  <c r="G8" i="10"/>
  <c r="K8" i="10"/>
  <c r="P9" i="10"/>
  <c r="S14" i="9"/>
  <c r="E14" i="9"/>
  <c r="U14" i="9" s="1"/>
  <c r="W14" i="9" s="1"/>
  <c r="AM12" i="2"/>
  <c r="AN15" i="2"/>
  <c r="AP15" i="2"/>
  <c r="D15" i="9" s="1"/>
  <c r="AR15" i="2"/>
  <c r="F15" i="9" s="1"/>
  <c r="V15" i="9" s="1"/>
  <c r="AS14" i="2"/>
  <c r="AR17" i="2"/>
  <c r="F17" i="9" s="1"/>
  <c r="V17" i="9" s="1"/>
  <c r="AP17" i="2"/>
  <c r="D17" i="9" s="1"/>
  <c r="T17" i="9" s="1"/>
  <c r="AN17" i="2"/>
  <c r="AR16" i="2"/>
  <c r="F16" i="9" s="1"/>
  <c r="V16" i="9" s="1"/>
  <c r="AP16" i="2"/>
  <c r="D16" i="9" s="1"/>
  <c r="T16" i="9" s="1"/>
  <c r="AN16" i="2"/>
  <c r="AL14" i="2"/>
  <c r="AJ14" i="2"/>
  <c r="AH14" i="2"/>
  <c r="AF14" i="2"/>
  <c r="AD14" i="2"/>
  <c r="AB14" i="2"/>
  <c r="Z14" i="2"/>
  <c r="X14" i="2"/>
  <c r="V14" i="2"/>
  <c r="T14" i="2"/>
  <c r="R14" i="2"/>
  <c r="P14" i="2"/>
  <c r="N14" i="2"/>
  <c r="L14" i="2"/>
  <c r="J14" i="2"/>
  <c r="H14" i="2"/>
  <c r="F14" i="2"/>
  <c r="D14" i="2"/>
  <c r="AR13" i="2"/>
  <c r="F13" i="9" s="1"/>
  <c r="V13" i="9" s="1"/>
  <c r="AQ13" i="2"/>
  <c r="E13" i="9" s="1"/>
  <c r="U13" i="9" s="1"/>
  <c r="AP13" i="2"/>
  <c r="AO13" i="2"/>
  <c r="C13" i="9" s="1"/>
  <c r="S13" i="9" s="1"/>
  <c r="AN13" i="2"/>
  <c r="AM13" i="2"/>
  <c r="AR12" i="2"/>
  <c r="F12" i="9" s="1"/>
  <c r="V12" i="9" s="1"/>
  <c r="AQ12" i="2"/>
  <c r="E12" i="9" s="1"/>
  <c r="U12" i="9" s="1"/>
  <c r="AP12" i="2"/>
  <c r="D12" i="9" s="1"/>
  <c r="T12" i="9" s="1"/>
  <c r="AO12" i="2"/>
  <c r="C12" i="9" s="1"/>
  <c r="S12" i="9" s="1"/>
  <c r="AN12" i="2"/>
  <c r="AR11" i="2"/>
  <c r="AQ11" i="2"/>
  <c r="AP11" i="2"/>
  <c r="AO11" i="2"/>
  <c r="C11" i="9" s="1"/>
  <c r="S11" i="9" s="1"/>
  <c r="AN11" i="2"/>
  <c r="AM11" i="2"/>
  <c r="AL10" i="2"/>
  <c r="AK10" i="2"/>
  <c r="AK9" i="2" s="1"/>
  <c r="AJ10" i="2"/>
  <c r="AI10" i="2"/>
  <c r="AI9" i="2" s="1"/>
  <c r="AH10" i="2"/>
  <c r="AG10" i="2"/>
  <c r="AG9" i="2" s="1"/>
  <c r="AF10" i="2"/>
  <c r="AE10" i="2"/>
  <c r="AE9" i="2" s="1"/>
  <c r="AD10" i="2"/>
  <c r="AC10" i="2"/>
  <c r="AC9" i="2" s="1"/>
  <c r="AB10" i="2"/>
  <c r="AA10" i="2"/>
  <c r="AA9" i="2" s="1"/>
  <c r="Z10" i="2"/>
  <c r="Y10" i="2"/>
  <c r="Y9" i="2" s="1"/>
  <c r="X10" i="2"/>
  <c r="W10" i="2"/>
  <c r="W9" i="2" s="1"/>
  <c r="V10" i="2"/>
  <c r="U10" i="2"/>
  <c r="U9" i="2" s="1"/>
  <c r="T10" i="2"/>
  <c r="S10" i="2"/>
  <c r="S9" i="2" s="1"/>
  <c r="R10" i="2"/>
  <c r="Q10" i="2"/>
  <c r="Q9" i="2" s="1"/>
  <c r="P10" i="2"/>
  <c r="O10" i="2"/>
  <c r="O9" i="2" s="1"/>
  <c r="N10" i="2"/>
  <c r="M10" i="2"/>
  <c r="M9" i="2" s="1"/>
  <c r="L10" i="2"/>
  <c r="K10" i="2"/>
  <c r="K9" i="2" s="1"/>
  <c r="J10" i="2"/>
  <c r="I10" i="2"/>
  <c r="I9" i="2" s="1"/>
  <c r="H10" i="2"/>
  <c r="G10" i="2"/>
  <c r="G9" i="2" s="1"/>
  <c r="F10" i="2"/>
  <c r="E10" i="2"/>
  <c r="E9" i="2" s="1"/>
  <c r="D10" i="2"/>
  <c r="C10" i="2"/>
  <c r="C9" i="2" s="1"/>
  <c r="J14" i="9"/>
  <c r="P14" i="9"/>
  <c r="R14" i="9"/>
  <c r="H14" i="9"/>
  <c r="I10" i="9"/>
  <c r="I9" i="9" s="1"/>
  <c r="J10" i="9"/>
  <c r="J9" i="9" s="1"/>
  <c r="K10" i="9"/>
  <c r="K9" i="9" s="1"/>
  <c r="L10" i="9"/>
  <c r="L9" i="9" s="1"/>
  <c r="M10" i="9"/>
  <c r="M9" i="9" s="1"/>
  <c r="N10" i="9"/>
  <c r="N9" i="9" s="1"/>
  <c r="O10" i="9"/>
  <c r="O9" i="9" s="1"/>
  <c r="P10" i="9"/>
  <c r="P9" i="9" s="1"/>
  <c r="Q10" i="9"/>
  <c r="Q9" i="9" s="1"/>
  <c r="R10" i="9"/>
  <c r="H10" i="9"/>
  <c r="G10" i="9"/>
  <c r="G9" i="9" s="1"/>
  <c r="D8" i="10"/>
  <c r="F8" i="11"/>
  <c r="D7" i="11"/>
  <c r="C7" i="11"/>
  <c r="C8" i="10"/>
  <c r="E8" i="10"/>
  <c r="H8" i="10"/>
  <c r="I8" i="10"/>
  <c r="J8" i="10"/>
  <c r="L8" i="10"/>
  <c r="F8" i="10"/>
  <c r="J9" i="2" l="1"/>
  <c r="R9" i="2"/>
  <c r="Z9" i="2"/>
  <c r="AH9" i="2"/>
  <c r="AH8" i="2" s="1"/>
  <c r="E7" i="11"/>
  <c r="F7" i="11" s="1"/>
  <c r="H9" i="9"/>
  <c r="K8" i="9"/>
  <c r="R9" i="9"/>
  <c r="M8" i="9"/>
  <c r="P8" i="9"/>
  <c r="AG8" i="2"/>
  <c r="U8" i="2"/>
  <c r="Q8" i="2"/>
  <c r="E8" i="2"/>
  <c r="Z8" i="2"/>
  <c r="R8" i="2"/>
  <c r="J8" i="2"/>
  <c r="V18" i="9"/>
  <c r="X18" i="9" s="1"/>
  <c r="AE8" i="2"/>
  <c r="AA8" i="2"/>
  <c r="W8" i="2"/>
  <c r="S8" i="2"/>
  <c r="O8" i="2"/>
  <c r="K8" i="2"/>
  <c r="AK8" i="2"/>
  <c r="G8" i="2"/>
  <c r="T15" i="9"/>
  <c r="X15" i="9" s="1"/>
  <c r="X17" i="9"/>
  <c r="AT16" i="2"/>
  <c r="AT15" i="2"/>
  <c r="H9" i="2"/>
  <c r="AN14" i="2"/>
  <c r="N9" i="2"/>
  <c r="V9" i="2"/>
  <c r="AD9" i="2"/>
  <c r="AL9" i="2"/>
  <c r="AL8" i="2" s="1"/>
  <c r="X16" i="9"/>
  <c r="AT17" i="2"/>
  <c r="AR14" i="2"/>
  <c r="D9" i="2"/>
  <c r="D8" i="2" s="1"/>
  <c r="L9" i="2"/>
  <c r="L8" i="2" s="1"/>
  <c r="V14" i="9"/>
  <c r="D14" i="9"/>
  <c r="F14" i="9"/>
  <c r="AI8" i="2"/>
  <c r="I8" i="2"/>
  <c r="P9" i="2"/>
  <c r="T9" i="2"/>
  <c r="T8" i="2" s="1"/>
  <c r="X9" i="2"/>
  <c r="AB9" i="2"/>
  <c r="AF9" i="2"/>
  <c r="AJ9" i="2"/>
  <c r="AJ8" i="2" s="1"/>
  <c r="AP14" i="2"/>
  <c r="Y8" i="2"/>
  <c r="AC8" i="2"/>
  <c r="C8" i="2"/>
  <c r="O8" i="9"/>
  <c r="N8" i="9"/>
  <c r="J8" i="9"/>
  <c r="G8" i="9"/>
  <c r="AT13" i="2"/>
  <c r="AM10" i="2"/>
  <c r="AM9" i="2" s="1"/>
  <c r="W13" i="9"/>
  <c r="M8" i="2"/>
  <c r="D13" i="9"/>
  <c r="T13" i="9" s="1"/>
  <c r="X13" i="9" s="1"/>
  <c r="AP10" i="2"/>
  <c r="X12" i="9"/>
  <c r="AT12" i="2"/>
  <c r="AS12" i="2"/>
  <c r="C10" i="9"/>
  <c r="C9" i="9" s="1"/>
  <c r="AN10" i="2"/>
  <c r="AR10" i="2"/>
  <c r="F11" i="9"/>
  <c r="AS13" i="2"/>
  <c r="AQ10" i="2"/>
  <c r="AQ9" i="2" s="1"/>
  <c r="W12" i="9"/>
  <c r="AS11" i="2"/>
  <c r="E11" i="9"/>
  <c r="D11" i="9"/>
  <c r="AT11" i="2"/>
  <c r="AO10" i="2"/>
  <c r="AO9" i="2" s="1"/>
  <c r="S10" i="9"/>
  <c r="S9" i="9" s="1"/>
  <c r="L8" i="9"/>
  <c r="Q8" i="9"/>
  <c r="I8" i="9"/>
  <c r="F9" i="2"/>
  <c r="U18" i="9"/>
  <c r="W18" i="9" s="1"/>
  <c r="O8" i="10"/>
  <c r="R8" i="9" l="1"/>
  <c r="AR9" i="2"/>
  <c r="AF8" i="2"/>
  <c r="P8" i="2"/>
  <c r="V8" i="2"/>
  <c r="AM8" i="2"/>
  <c r="AD8" i="2"/>
  <c r="H8" i="2"/>
  <c r="AB8" i="2"/>
  <c r="X8" i="2"/>
  <c r="T14" i="9"/>
  <c r="X14" i="9" s="1"/>
  <c r="N8" i="2"/>
  <c r="AQ8" i="2"/>
  <c r="AR8" i="2"/>
  <c r="AN9" i="2"/>
  <c r="AN8" i="2" s="1"/>
  <c r="AS10" i="2"/>
  <c r="AS9" i="2" s="1"/>
  <c r="AT14" i="2"/>
  <c r="AO8" i="2"/>
  <c r="AP9" i="2"/>
  <c r="AT10" i="2"/>
  <c r="F10" i="9"/>
  <c r="V11" i="9"/>
  <c r="V10" i="9" s="1"/>
  <c r="V9" i="9" s="1"/>
  <c r="F9" i="9"/>
  <c r="U11" i="9"/>
  <c r="E9" i="9"/>
  <c r="E10" i="9"/>
  <c r="T11" i="9"/>
  <c r="D9" i="9"/>
  <c r="D10" i="9"/>
  <c r="F8" i="2"/>
  <c r="H8" i="9"/>
  <c r="AP8" i="2" l="1"/>
  <c r="AS8" i="2"/>
  <c r="C8" i="9"/>
  <c r="AT9" i="2"/>
  <c r="S8" i="9"/>
  <c r="E8" i="9"/>
  <c r="U10" i="9"/>
  <c r="U9" i="9" s="1"/>
  <c r="W11" i="9"/>
  <c r="W10" i="9" s="1"/>
  <c r="W9" i="9" s="1"/>
  <c r="X11" i="9"/>
  <c r="X10" i="9" s="1"/>
  <c r="X9" i="9" s="1"/>
  <c r="T10" i="9"/>
  <c r="T9" i="9" s="1"/>
  <c r="D8" i="9"/>
  <c r="AT8" i="2" l="1"/>
  <c r="V8" i="9"/>
  <c r="X8" i="9"/>
  <c r="W8" i="9"/>
  <c r="T8" i="9"/>
  <c r="F8" i="9"/>
  <c r="U8" i="9"/>
</calcChain>
</file>

<file path=xl/sharedStrings.xml><?xml version="1.0" encoding="utf-8"?>
<sst xmlns="http://schemas.openxmlformats.org/spreadsheetml/2006/main" count="213" uniqueCount="73">
  <si>
    <t>Létszám és erőforrás</t>
  </si>
  <si>
    <t>1. számú melléklet</t>
  </si>
  <si>
    <r>
      <t>Belső erőforrás</t>
    </r>
    <r>
      <rPr>
        <vertAlign val="superscript"/>
        <sz val="12"/>
        <rFont val="Arial CE"/>
        <charset val="238"/>
      </rPr>
      <t>1</t>
    </r>
  </si>
  <si>
    <r>
      <t>Külső erőforrás</t>
    </r>
    <r>
      <rPr>
        <vertAlign val="superscript"/>
        <sz val="12"/>
        <rFont val="Arial CE"/>
        <charset val="238"/>
      </rPr>
      <t>2</t>
    </r>
  </si>
  <si>
    <r>
      <t>Megállapodás alapján ellátott szervezetre fordított erőforrás összesen</t>
    </r>
    <r>
      <rPr>
        <vertAlign val="superscript"/>
        <sz val="12"/>
        <rFont val="Arial CE"/>
        <charset val="238"/>
      </rPr>
      <t>3</t>
    </r>
  </si>
  <si>
    <r>
      <t>Bruttó erőforrás</t>
    </r>
    <r>
      <rPr>
        <vertAlign val="superscript"/>
        <sz val="12"/>
        <rFont val="Arial CE"/>
        <charset val="238"/>
      </rPr>
      <t>4</t>
    </r>
  </si>
  <si>
    <t>terv</t>
  </si>
  <si>
    <t>tény</t>
  </si>
  <si>
    <r>
      <t>betölteni tervezett létszám (fő)</t>
    </r>
    <r>
      <rPr>
        <vertAlign val="superscript"/>
        <sz val="10"/>
        <rFont val="Arial CE"/>
        <charset val="238"/>
      </rPr>
      <t>5</t>
    </r>
  </si>
  <si>
    <r>
      <t>rendelkezés-re álló létszám (fő)</t>
    </r>
    <r>
      <rPr>
        <vertAlign val="superscript"/>
        <sz val="10"/>
        <rFont val="Arial CE"/>
        <charset val="238"/>
      </rPr>
      <t>6</t>
    </r>
  </si>
  <si>
    <r>
      <t>ellenőri nap</t>
    </r>
    <r>
      <rPr>
        <vertAlign val="superscript"/>
        <sz val="10"/>
        <rFont val="Arial CE"/>
        <charset val="238"/>
      </rPr>
      <t>7</t>
    </r>
  </si>
  <si>
    <t>fő</t>
  </si>
  <si>
    <t>ellenőri nap</t>
  </si>
  <si>
    <t>Helyi önkormányzat (I.+II.)</t>
  </si>
  <si>
    <t>I.</t>
  </si>
  <si>
    <t>Önkormányzati hivatal/Polgármesteri hivatal összesen</t>
  </si>
  <si>
    <t>II.</t>
  </si>
  <si>
    <t>Irányított szervek összesen</t>
  </si>
  <si>
    <t>Ellenőrzések</t>
  </si>
  <si>
    <t>2. számú melléklet</t>
  </si>
  <si>
    <t xml:space="preserve">Szabályszerűségi ellenőrzés  </t>
  </si>
  <si>
    <t>Pénzügyi ellenőrzés</t>
  </si>
  <si>
    <t>Rendszerellenőrzés</t>
  </si>
  <si>
    <t>Teljesítmény-ellenőrzés</t>
  </si>
  <si>
    <t>Informatikai ellenőrzés</t>
  </si>
  <si>
    <r>
      <t>Utóellenőrzés</t>
    </r>
    <r>
      <rPr>
        <vertAlign val="superscript"/>
        <sz val="12"/>
        <rFont val="Arial"/>
        <family val="2"/>
        <charset val="238"/>
      </rPr>
      <t>6</t>
    </r>
  </si>
  <si>
    <t>Ellenőrzések összesen</t>
  </si>
  <si>
    <t>Ellenőri napok összesen</t>
  </si>
  <si>
    <r>
      <t>terv</t>
    </r>
    <r>
      <rPr>
        <vertAlign val="superscript"/>
        <sz val="10"/>
        <rFont val="Arial"/>
        <family val="2"/>
        <charset val="238"/>
      </rPr>
      <t>1</t>
    </r>
  </si>
  <si>
    <r>
      <t>tény</t>
    </r>
    <r>
      <rPr>
        <b/>
        <vertAlign val="superscript"/>
        <sz val="10"/>
        <rFont val="Arial"/>
        <family val="2"/>
        <charset val="238"/>
      </rPr>
      <t>2</t>
    </r>
  </si>
  <si>
    <t>db</t>
  </si>
  <si>
    <r>
      <t>saját ellenőri nap</t>
    </r>
    <r>
      <rPr>
        <vertAlign val="superscript"/>
        <sz val="10"/>
        <rFont val="Arial"/>
        <family val="2"/>
        <charset val="238"/>
      </rPr>
      <t>3</t>
    </r>
  </si>
  <si>
    <r>
      <t>külső ellenőri nap</t>
    </r>
    <r>
      <rPr>
        <vertAlign val="superscript"/>
        <sz val="10"/>
        <rFont val="Arial"/>
        <family val="2"/>
        <charset val="238"/>
      </rPr>
      <t>4</t>
    </r>
  </si>
  <si>
    <t>saját ellenőri nap</t>
  </si>
  <si>
    <t>külső ellenőri nap</t>
  </si>
  <si>
    <t>a)</t>
  </si>
  <si>
    <t>Éves Ellenőrzési Terv alapján</t>
  </si>
  <si>
    <t>aa)</t>
  </si>
  <si>
    <t>Saját szervezetnél</t>
  </si>
  <si>
    <t>ab)</t>
  </si>
  <si>
    <t>Irányított szerveknél (irányítóként végzett)</t>
  </si>
  <si>
    <t>ac)</t>
  </si>
  <si>
    <r>
      <t>Egyéb ellenőrzések</t>
    </r>
    <r>
      <rPr>
        <vertAlign val="superscript"/>
        <sz val="10"/>
        <rFont val="Arial"/>
        <family val="2"/>
        <charset val="238"/>
      </rPr>
      <t>5</t>
    </r>
  </si>
  <si>
    <t>b)</t>
  </si>
  <si>
    <r>
      <t>Soron kívüli kapacitás</t>
    </r>
    <r>
      <rPr>
        <vertAlign val="superscript"/>
        <sz val="10"/>
        <rFont val="Arial"/>
        <family val="2"/>
        <charset val="238"/>
      </rPr>
      <t>7</t>
    </r>
  </si>
  <si>
    <t>ba)</t>
  </si>
  <si>
    <t>bb)</t>
  </si>
  <si>
    <t>bc)</t>
  </si>
  <si>
    <t>Egyéb ellenőrzések</t>
  </si>
  <si>
    <t>c)</t>
  </si>
  <si>
    <r>
      <rPr>
        <i/>
        <sz val="10"/>
        <rFont val="Arial"/>
        <family val="2"/>
        <charset val="238"/>
      </rPr>
      <t>[Irányított költségvetési szerv neve]</t>
    </r>
    <r>
      <rPr>
        <sz val="10"/>
        <rFont val="Arial"/>
        <family val="2"/>
        <charset val="238"/>
      </rPr>
      <t xml:space="preserve"> Megállapodás alapján ellátott belső ellenőrzés</t>
    </r>
  </si>
  <si>
    <t>Tevékenységek</t>
  </si>
  <si>
    <t>3. számú melléklet</t>
  </si>
  <si>
    <r>
      <t>Ellenőrzések összesen</t>
    </r>
    <r>
      <rPr>
        <vertAlign val="superscript"/>
        <sz val="10"/>
        <rFont val="Arial"/>
        <family val="2"/>
        <charset val="238"/>
      </rPr>
      <t>1</t>
    </r>
  </si>
  <si>
    <t>Tanácsadás</t>
  </si>
  <si>
    <t>Képzés</t>
  </si>
  <si>
    <r>
      <t>Egyéb tevékenység</t>
    </r>
    <r>
      <rPr>
        <vertAlign val="superscript"/>
        <sz val="10"/>
        <rFont val="Arial"/>
        <family val="2"/>
        <charset val="238"/>
      </rPr>
      <t>2</t>
    </r>
  </si>
  <si>
    <r>
      <t>Saját kapacitás összesen</t>
    </r>
    <r>
      <rPr>
        <vertAlign val="superscript"/>
        <sz val="10"/>
        <rFont val="Arial"/>
        <family val="2"/>
        <charset val="238"/>
      </rPr>
      <t>3</t>
    </r>
  </si>
  <si>
    <r>
      <t>Külső kapacitás összesen</t>
    </r>
    <r>
      <rPr>
        <vertAlign val="superscript"/>
        <sz val="10"/>
        <rFont val="Arial"/>
        <family val="2"/>
        <charset val="238"/>
      </rPr>
      <t>4</t>
    </r>
  </si>
  <si>
    <t>Kapacitás összesen</t>
  </si>
  <si>
    <r>
      <t>saját ellenőri nap</t>
    </r>
    <r>
      <rPr>
        <vertAlign val="superscript"/>
        <sz val="10"/>
        <rFont val="Arial"/>
        <family val="2"/>
        <charset val="238"/>
      </rPr>
      <t>5</t>
    </r>
  </si>
  <si>
    <r>
      <t>külső ellenőri nap</t>
    </r>
    <r>
      <rPr>
        <vertAlign val="superscript"/>
        <sz val="10"/>
        <rFont val="Arial"/>
        <family val="2"/>
        <charset val="238"/>
      </rPr>
      <t>6</t>
    </r>
  </si>
  <si>
    <r>
      <t>külső ellenőri nap</t>
    </r>
    <r>
      <rPr>
        <vertAlign val="superscript"/>
        <sz val="10"/>
        <rFont val="Arial"/>
        <family val="2"/>
        <charset val="238"/>
      </rPr>
      <t>7</t>
    </r>
  </si>
  <si>
    <t>Soron kívüli kapacitás</t>
  </si>
  <si>
    <r>
      <t>Intézkedések megvalósítása</t>
    </r>
    <r>
      <rPr>
        <b/>
        <vertAlign val="superscript"/>
        <sz val="10"/>
        <rFont val="Arial CE"/>
        <charset val="238"/>
      </rPr>
      <t>1</t>
    </r>
  </si>
  <si>
    <t>4. számú melléklet</t>
  </si>
  <si>
    <r>
      <t>Előző év(ek)ről áthúzódó intézkedések</t>
    </r>
    <r>
      <rPr>
        <b/>
        <vertAlign val="superscript"/>
        <sz val="10"/>
        <rFont val="Arial CE"/>
        <charset val="238"/>
      </rPr>
      <t>2</t>
    </r>
  </si>
  <si>
    <r>
      <t>Tárgyévi intézkedések</t>
    </r>
    <r>
      <rPr>
        <vertAlign val="superscript"/>
        <sz val="10"/>
        <rFont val="Arial CE"/>
        <charset val="238"/>
      </rPr>
      <t>3</t>
    </r>
  </si>
  <si>
    <r>
      <t xml:space="preserve"> Ebből végrehajtott</t>
    </r>
    <r>
      <rPr>
        <b/>
        <vertAlign val="superscript"/>
        <sz val="10"/>
        <rFont val="Arial CE"/>
        <charset val="238"/>
      </rPr>
      <t>4</t>
    </r>
  </si>
  <si>
    <t>Megvalósítási arány</t>
  </si>
  <si>
    <r>
      <t>db</t>
    </r>
    <r>
      <rPr>
        <vertAlign val="superscript"/>
        <sz val="10"/>
        <rFont val="Arial CE"/>
        <charset val="238"/>
      </rPr>
      <t>5</t>
    </r>
  </si>
  <si>
    <t>%</t>
  </si>
  <si>
    <t>Szombathely Megyei Jogú Város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</si>
</sst>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vertAlign val="superscript"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27">
    <xf numFmtId="0" fontId="0" fillId="0" borderId="0" xfId="0"/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5" borderId="1" xfId="0" applyNumberFormat="1" applyFill="1" applyBorder="1" applyAlignment="1" applyProtection="1">
      <alignment horizontal="left" vertical="top" wrapText="1"/>
      <protection locked="0"/>
    </xf>
    <xf numFmtId="164" fontId="3" fillId="6" borderId="1" xfId="0" applyNumberFormat="1" applyFont="1" applyFill="1" applyBorder="1" applyAlignment="1" applyProtection="1">
      <alignment horizontal="left" vertical="top" wrapText="1"/>
      <protection locked="0"/>
    </xf>
    <xf numFmtId="164" fontId="0" fillId="7" borderId="1" xfId="0" applyNumberFormat="1" applyFill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4" fillId="0" borderId="0" xfId="1" applyProtection="1">
      <protection locked="0"/>
    </xf>
    <xf numFmtId="0" fontId="4" fillId="0" borderId="0" xfId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0" xfId="2" applyAlignment="1" applyProtection="1">
      <alignment horizontal="right"/>
      <protection locked="0"/>
    </xf>
    <xf numFmtId="0" fontId="4" fillId="0" borderId="0" xfId="2" applyProtection="1">
      <protection locked="0"/>
    </xf>
    <xf numFmtId="0" fontId="4" fillId="0" borderId="0" xfId="2" applyFont="1" applyProtection="1"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4" fillId="3" borderId="2" xfId="2" applyFont="1" applyFill="1" applyBorder="1" applyAlignment="1" applyProtection="1">
      <alignment horizontal="center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164" fontId="0" fillId="0" borderId="0" xfId="0" applyNumberFormat="1" applyBorder="1" applyProtection="1">
      <protection locked="0"/>
    </xf>
    <xf numFmtId="164" fontId="2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4" fontId="0" fillId="7" borderId="1" xfId="0" applyNumberFormat="1" applyFill="1" applyBorder="1" applyProtection="1"/>
    <xf numFmtId="4" fontId="2" fillId="7" borderId="1" xfId="0" applyNumberFormat="1" applyFont="1" applyFill="1" applyBorder="1" applyProtection="1"/>
    <xf numFmtId="4" fontId="3" fillId="7" borderId="1" xfId="0" applyNumberFormat="1" applyFont="1" applyFill="1" applyBorder="1" applyProtection="1"/>
    <xf numFmtId="4" fontId="0" fillId="5" borderId="1" xfId="0" applyNumberFormat="1" applyFill="1" applyBorder="1" applyProtection="1"/>
    <xf numFmtId="4" fontId="2" fillId="5" borderId="1" xfId="0" applyNumberFormat="1" applyFont="1" applyFill="1" applyBorder="1" applyProtection="1"/>
    <xf numFmtId="4" fontId="0" fillId="6" borderId="1" xfId="0" applyNumberFormat="1" applyFill="1" applyBorder="1" applyProtection="1"/>
    <xf numFmtId="4" fontId="2" fillId="6" borderId="1" xfId="0" applyNumberFormat="1" applyFont="1" applyFill="1" applyBorder="1" applyProtection="1"/>
    <xf numFmtId="4" fontId="3" fillId="6" borderId="1" xfId="0" applyNumberFormat="1" applyFont="1" applyFill="1" applyBorder="1" applyProtection="1"/>
    <xf numFmtId="4" fontId="0" fillId="0" borderId="1" xfId="0" applyNumberFormat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" fontId="0" fillId="7" borderId="1" xfId="0" applyNumberFormat="1" applyFill="1" applyBorder="1" applyProtection="1">
      <protection locked="0"/>
    </xf>
    <xf numFmtId="4" fontId="2" fillId="7" borderId="1" xfId="0" applyNumberFormat="1" applyFont="1" applyFill="1" applyBorder="1" applyProtection="1">
      <protection locked="0"/>
    </xf>
    <xf numFmtId="4" fontId="3" fillId="7" borderId="1" xfId="0" applyNumberFormat="1" applyFont="1" applyFill="1" applyBorder="1" applyProtection="1">
      <protection locked="0"/>
    </xf>
    <xf numFmtId="4" fontId="0" fillId="0" borderId="3" xfId="0" applyNumberFormat="1" applyFill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3" fontId="5" fillId="7" borderId="1" xfId="2" applyNumberFormat="1" applyFont="1" applyFill="1" applyBorder="1" applyAlignment="1" applyProtection="1">
      <alignment horizontal="right" vertical="center"/>
    </xf>
    <xf numFmtId="3" fontId="5" fillId="4" borderId="1" xfId="2" applyNumberFormat="1" applyFont="1" applyFill="1" applyBorder="1" applyAlignment="1" applyProtection="1">
      <alignment horizontal="right" vertical="center"/>
      <protection locked="0"/>
    </xf>
    <xf numFmtId="4" fontId="5" fillId="7" borderId="2" xfId="2" applyNumberFormat="1" applyFont="1" applyFill="1" applyBorder="1" applyAlignment="1" applyProtection="1">
      <alignment horizontal="right" vertical="center"/>
    </xf>
    <xf numFmtId="4" fontId="5" fillId="5" borderId="2" xfId="2" applyNumberFormat="1" applyFont="1" applyFill="1" applyBorder="1" applyAlignment="1" applyProtection="1">
      <alignment horizontal="right" vertical="center"/>
    </xf>
    <xf numFmtId="3" fontId="5" fillId="5" borderId="1" xfId="2" applyNumberFormat="1" applyFont="1" applyFill="1" applyBorder="1" applyAlignment="1" applyProtection="1">
      <alignment horizontal="right" vertical="center"/>
      <protection locked="0"/>
    </xf>
    <xf numFmtId="4" fontId="5" fillId="5" borderId="2" xfId="2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4" fontId="2" fillId="6" borderId="4" xfId="0" applyNumberFormat="1" applyFont="1" applyFill="1" applyBorder="1" applyProtection="1"/>
    <xf numFmtId="4" fontId="3" fillId="5" borderId="1" xfId="0" applyNumberFormat="1" applyFont="1" applyFill="1" applyBorder="1" applyProtection="1"/>
    <xf numFmtId="4" fontId="2" fillId="4" borderId="4" xfId="0" applyNumberFormat="1" applyFont="1" applyFill="1" applyBorder="1" applyProtection="1">
      <protection locked="0"/>
    </xf>
    <xf numFmtId="4" fontId="2" fillId="6" borderId="5" xfId="0" applyNumberFormat="1" applyFont="1" applyFill="1" applyBorder="1" applyProtection="1"/>
    <xf numFmtId="4" fontId="0" fillId="8" borderId="6" xfId="0" applyNumberFormat="1" applyFill="1" applyBorder="1" applyProtection="1"/>
    <xf numFmtId="0" fontId="2" fillId="9" borderId="1" xfId="0" applyFont="1" applyFill="1" applyBorder="1" applyAlignment="1" applyProtection="1">
      <alignment horizontal="right" vertical="center"/>
      <protection locked="0"/>
    </xf>
    <xf numFmtId="164" fontId="3" fillId="9" borderId="1" xfId="0" applyNumberFormat="1" applyFont="1" applyFill="1" applyBorder="1" applyAlignment="1" applyProtection="1">
      <alignment horizontal="left" vertical="top" wrapText="1"/>
      <protection locked="0"/>
    </xf>
    <xf numFmtId="4" fontId="0" fillId="9" borderId="1" xfId="0" applyNumberFormat="1" applyFill="1" applyBorder="1" applyProtection="1">
      <protection locked="0"/>
    </xf>
    <xf numFmtId="4" fontId="2" fillId="9" borderId="1" xfId="0" applyNumberFormat="1" applyFont="1" applyFill="1" applyBorder="1" applyProtection="1">
      <protection locked="0"/>
    </xf>
    <xf numFmtId="4" fontId="0" fillId="9" borderId="1" xfId="0" applyNumberFormat="1" applyFill="1" applyBorder="1" applyProtection="1"/>
    <xf numFmtId="4" fontId="2" fillId="9" borderId="1" xfId="0" applyNumberFormat="1" applyFont="1" applyFill="1" applyBorder="1" applyProtection="1"/>
    <xf numFmtId="4" fontId="0" fillId="9" borderId="3" xfId="0" applyNumberFormat="1" applyFill="1" applyBorder="1" applyProtection="1">
      <protection locked="0"/>
    </xf>
    <xf numFmtId="4" fontId="2" fillId="9" borderId="4" xfId="0" applyNumberFormat="1" applyFont="1" applyFill="1" applyBorder="1" applyProtection="1"/>
    <xf numFmtId="4" fontId="2" fillId="9" borderId="7" xfId="0" applyNumberFormat="1" applyFont="1" applyFill="1" applyBorder="1" applyProtection="1"/>
    <xf numFmtId="4" fontId="2" fillId="9" borderId="8" xfId="0" applyNumberFormat="1" applyFont="1" applyFill="1" applyBorder="1" applyProtection="1"/>
    <xf numFmtId="4" fontId="2" fillId="9" borderId="9" xfId="0" applyNumberFormat="1" applyFont="1" applyFill="1" applyBorder="1" applyProtection="1"/>
    <xf numFmtId="164" fontId="3" fillId="7" borderId="1" xfId="0" applyNumberFormat="1" applyFont="1" applyFill="1" applyBorder="1" applyAlignment="1" applyProtection="1">
      <alignment horizontal="left" vertical="top" wrapText="1"/>
      <protection locked="0"/>
    </xf>
    <xf numFmtId="4" fontId="3" fillId="9" borderId="1" xfId="0" applyNumberFormat="1" applyFont="1" applyFill="1" applyBorder="1" applyProtection="1"/>
    <xf numFmtId="4" fontId="2" fillId="9" borderId="4" xfId="0" applyNumberFormat="1" applyFont="1" applyFill="1" applyBorder="1" applyProtection="1">
      <protection locked="0"/>
    </xf>
    <xf numFmtId="4" fontId="2" fillId="9" borderId="9" xfId="0" applyNumberFormat="1" applyFont="1" applyFill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1" xfId="0" applyNumberFormat="1" applyFill="1" applyBorder="1" applyProtection="1">
      <protection locked="0"/>
    </xf>
    <xf numFmtId="4" fontId="0" fillId="8" borderId="6" xfId="0" applyNumberFormat="1" applyFill="1" applyBorder="1" applyProtection="1">
      <protection locked="0"/>
    </xf>
    <xf numFmtId="4" fontId="2" fillId="9" borderId="8" xfId="0" applyNumberFormat="1" applyFont="1" applyFill="1" applyBorder="1" applyProtection="1">
      <protection locked="0"/>
    </xf>
    <xf numFmtId="0" fontId="4" fillId="0" borderId="0" xfId="1" applyAlignment="1" applyProtection="1">
      <alignment wrapText="1"/>
      <protection locked="0"/>
    </xf>
    <xf numFmtId="164" fontId="4" fillId="6" borderId="1" xfId="1" applyNumberFormat="1" applyFont="1" applyFill="1" applyBorder="1" applyProtection="1"/>
    <xf numFmtId="164" fontId="4" fillId="7" borderId="1" xfId="1" applyNumberFormat="1" applyFont="1" applyFill="1" applyBorder="1" applyProtection="1"/>
    <xf numFmtId="164" fontId="5" fillId="7" borderId="1" xfId="1" applyNumberFormat="1" applyFont="1" applyFill="1" applyBorder="1" applyProtection="1"/>
    <xf numFmtId="164" fontId="5" fillId="10" borderId="1" xfId="1" applyNumberFormat="1" applyFont="1" applyFill="1" applyBorder="1" applyProtection="1"/>
    <xf numFmtId="164" fontId="4" fillId="0" borderId="1" xfId="1" applyNumberFormat="1" applyFont="1" applyFill="1" applyBorder="1" applyProtection="1">
      <protection locked="0"/>
    </xf>
    <xf numFmtId="164" fontId="5" fillId="4" borderId="1" xfId="1" applyNumberFormat="1" applyFont="1" applyFill="1" applyBorder="1" applyProtection="1">
      <protection locked="0"/>
    </xf>
    <xf numFmtId="164" fontId="2" fillId="5" borderId="1" xfId="0" applyNumberFormat="1" applyFont="1" applyFill="1" applyBorder="1" applyProtection="1">
      <protection locked="0"/>
    </xf>
    <xf numFmtId="164" fontId="2" fillId="10" borderId="1" xfId="0" applyNumberFormat="1" applyFon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164" fontId="3" fillId="10" borderId="1" xfId="0" applyNumberFormat="1" applyFont="1" applyFill="1" applyBorder="1" applyAlignment="1" applyProtection="1">
      <alignment vertical="top" wrapText="1"/>
      <protection locked="0"/>
    </xf>
    <xf numFmtId="164" fontId="2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6" borderId="4" xfId="0" applyNumberFormat="1" applyFill="1" applyBorder="1" applyProtection="1"/>
    <xf numFmtId="4" fontId="3" fillId="6" borderId="4" xfId="0" applyNumberFormat="1" applyFont="1" applyFill="1" applyBorder="1" applyProtection="1"/>
    <xf numFmtId="164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2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right" vertical="center"/>
      <protection locked="0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6" fillId="10" borderId="7" xfId="1" applyFont="1" applyFill="1" applyBorder="1" applyAlignment="1" applyProtection="1">
      <alignment horizontal="center" vertical="center" wrapText="1"/>
      <protection locked="0"/>
    </xf>
    <xf numFmtId="0" fontId="6" fillId="10" borderId="9" xfId="1" applyFont="1" applyFill="1" applyBorder="1" applyAlignment="1" applyProtection="1">
      <alignment horizontal="center" vertical="center" wrapText="1"/>
      <protection locked="0"/>
    </xf>
    <xf numFmtId="0" fontId="4" fillId="10" borderId="7" xfId="1" applyFont="1" applyFill="1" applyBorder="1" applyAlignment="1" applyProtection="1">
      <alignment horizontal="center" vertical="center"/>
      <protection locked="0"/>
    </xf>
    <xf numFmtId="0" fontId="4" fillId="10" borderId="9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164" fontId="2" fillId="6" borderId="7" xfId="0" applyNumberFormat="1" applyFont="1" applyFill="1" applyBorder="1" applyAlignment="1" applyProtection="1">
      <alignment horizontal="center" vertical="center"/>
      <protection locked="0"/>
    </xf>
    <xf numFmtId="164" fontId="2" fillId="6" borderId="8" xfId="0" applyNumberFormat="1" applyFont="1" applyFill="1" applyBorder="1" applyAlignment="1" applyProtection="1">
      <alignment horizontal="center" vertical="center"/>
      <protection locked="0"/>
    </xf>
    <xf numFmtId="164" fontId="2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4" fillId="3" borderId="8" xfId="2" applyFont="1" applyFill="1" applyBorder="1" applyAlignment="1" applyProtection="1">
      <alignment horizontal="center" vertical="center"/>
      <protection locked="0"/>
    </xf>
    <xf numFmtId="0" fontId="4" fillId="3" borderId="9" xfId="2" applyFont="1" applyFill="1" applyBorder="1" applyAlignment="1" applyProtection="1">
      <alignment horizontal="center" vertical="center"/>
      <protection locked="0"/>
    </xf>
    <xf numFmtId="0" fontId="10" fillId="2" borderId="10" xfId="2" applyFont="1" applyFill="1" applyBorder="1" applyAlignment="1" applyProtection="1">
      <alignment horizontal="left" vertical="center"/>
      <protection locked="0"/>
    </xf>
    <xf numFmtId="0" fontId="10" fillId="2" borderId="13" xfId="2" applyFont="1" applyFill="1" applyBorder="1" applyAlignment="1" applyProtection="1">
      <alignment horizontal="left" vertical="center"/>
      <protection locked="0"/>
    </xf>
  </cellXfs>
  <cellStyles count="3">
    <cellStyle name="Normál" xfId="0" builtinId="0"/>
    <cellStyle name="Normál_2_melleklet_letszam" xfId="1" xr:uid="{00000000-0005-0000-0000-000001000000}"/>
    <cellStyle name="Normál_3_melleklet_intterv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3"/>
  <sheetViews>
    <sheetView zoomScale="80" zoomScaleNormal="80" workbookViewId="0">
      <pane xSplit="2" topLeftCell="C1" activePane="topRight" state="frozen"/>
      <selection pane="topRight" activeCell="P9" sqref="P9"/>
    </sheetView>
  </sheetViews>
  <sheetFormatPr defaultRowHeight="12.75" x14ac:dyDescent="0.2"/>
  <cols>
    <col min="1" max="1" width="4.140625" style="5" customWidth="1"/>
    <col min="2" max="2" width="35.7109375" style="5" customWidth="1"/>
    <col min="3" max="6" width="5.7109375" style="11" customWidth="1"/>
    <col min="7" max="14" width="7.7109375" style="11" customWidth="1"/>
    <col min="15" max="15" width="10" style="11" customWidth="1"/>
    <col min="16" max="16" width="9.28515625" style="11" customWidth="1"/>
    <col min="17" max="16384" width="9.140625" style="11"/>
  </cols>
  <sheetData>
    <row r="2" spans="1:17" ht="18" x14ac:dyDescent="0.25">
      <c r="A2" s="2"/>
      <c r="B2" s="3" t="s">
        <v>0</v>
      </c>
      <c r="C2" s="105" t="s">
        <v>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5" spans="1:17" ht="134.25" customHeight="1" x14ac:dyDescent="0.2">
      <c r="A5" s="49"/>
      <c r="B5" s="109" t="s">
        <v>72</v>
      </c>
      <c r="C5" s="102" t="s">
        <v>2</v>
      </c>
      <c r="D5" s="103"/>
      <c r="E5" s="103"/>
      <c r="F5" s="103"/>
      <c r="G5" s="103"/>
      <c r="H5" s="104"/>
      <c r="I5" s="102" t="s">
        <v>3</v>
      </c>
      <c r="J5" s="103"/>
      <c r="K5" s="103"/>
      <c r="L5" s="104"/>
      <c r="M5" s="98" t="s">
        <v>4</v>
      </c>
      <c r="N5" s="99"/>
      <c r="O5" s="107" t="s">
        <v>5</v>
      </c>
      <c r="P5" s="107"/>
      <c r="Q5" s="74"/>
    </row>
    <row r="6" spans="1:17" ht="27.75" customHeight="1" x14ac:dyDescent="0.2">
      <c r="B6" s="109"/>
      <c r="C6" s="90" t="s">
        <v>6</v>
      </c>
      <c r="D6" s="23" t="s">
        <v>7</v>
      </c>
      <c r="E6" s="90" t="s">
        <v>6</v>
      </c>
      <c r="F6" s="23" t="s">
        <v>7</v>
      </c>
      <c r="G6" s="90" t="s">
        <v>6</v>
      </c>
      <c r="H6" s="23" t="s">
        <v>7</v>
      </c>
      <c r="I6" s="90" t="s">
        <v>6</v>
      </c>
      <c r="J6" s="23" t="s">
        <v>7</v>
      </c>
      <c r="K6" s="90" t="s">
        <v>6</v>
      </c>
      <c r="L6" s="23" t="s">
        <v>7</v>
      </c>
      <c r="M6" s="93" t="s">
        <v>6</v>
      </c>
      <c r="N6" s="93" t="s">
        <v>7</v>
      </c>
      <c r="O6" s="90" t="s">
        <v>6</v>
      </c>
      <c r="P6" s="23" t="s">
        <v>7</v>
      </c>
    </row>
    <row r="7" spans="1:17" ht="75.75" customHeight="1" x14ac:dyDescent="0.2">
      <c r="B7" s="109"/>
      <c r="C7" s="106" t="s">
        <v>8</v>
      </c>
      <c r="D7" s="106"/>
      <c r="E7" s="106" t="s">
        <v>9</v>
      </c>
      <c r="F7" s="106"/>
      <c r="G7" s="108" t="s">
        <v>10</v>
      </c>
      <c r="H7" s="108"/>
      <c r="I7" s="106" t="s">
        <v>11</v>
      </c>
      <c r="J7" s="106"/>
      <c r="K7" s="108" t="s">
        <v>12</v>
      </c>
      <c r="L7" s="108"/>
      <c r="M7" s="100" t="s">
        <v>12</v>
      </c>
      <c r="N7" s="101"/>
      <c r="O7" s="108" t="s">
        <v>12</v>
      </c>
      <c r="P7" s="108"/>
    </row>
    <row r="8" spans="1:17" ht="15.75" customHeight="1" x14ac:dyDescent="0.2">
      <c r="B8" s="21" t="s">
        <v>13</v>
      </c>
      <c r="C8" s="76">
        <f t="shared" ref="C8:L8" si="0">C9+C10</f>
        <v>3</v>
      </c>
      <c r="D8" s="77">
        <f t="shared" si="0"/>
        <v>3</v>
      </c>
      <c r="E8" s="76">
        <f t="shared" si="0"/>
        <v>3</v>
      </c>
      <c r="F8" s="77">
        <f t="shared" si="0"/>
        <v>3</v>
      </c>
      <c r="G8" s="76">
        <f t="shared" si="0"/>
        <v>618</v>
      </c>
      <c r="H8" s="77">
        <f t="shared" si="0"/>
        <v>618</v>
      </c>
      <c r="I8" s="76">
        <f t="shared" si="0"/>
        <v>0</v>
      </c>
      <c r="J8" s="77">
        <f t="shared" si="0"/>
        <v>0</v>
      </c>
      <c r="K8" s="76">
        <f t="shared" si="0"/>
        <v>0</v>
      </c>
      <c r="L8" s="77">
        <f t="shared" si="0"/>
        <v>0</v>
      </c>
      <c r="M8" s="78">
        <v>0</v>
      </c>
      <c r="N8" s="78">
        <v>0</v>
      </c>
      <c r="O8" s="76">
        <f>O9+O10</f>
        <v>618</v>
      </c>
      <c r="P8" s="77">
        <v>618</v>
      </c>
    </row>
    <row r="9" spans="1:17" ht="25.5" x14ac:dyDescent="0.2">
      <c r="A9" s="94" t="s">
        <v>14</v>
      </c>
      <c r="B9" s="56" t="s">
        <v>15</v>
      </c>
      <c r="C9" s="79">
        <v>3</v>
      </c>
      <c r="D9" s="80">
        <v>3</v>
      </c>
      <c r="E9" s="79">
        <v>3</v>
      </c>
      <c r="F9" s="80">
        <v>3</v>
      </c>
      <c r="G9" s="79">
        <v>618</v>
      </c>
      <c r="H9" s="80">
        <v>618</v>
      </c>
      <c r="I9" s="79">
        <v>0</v>
      </c>
      <c r="J9" s="80">
        <v>0</v>
      </c>
      <c r="K9" s="79">
        <v>0</v>
      </c>
      <c r="L9" s="80">
        <v>0</v>
      </c>
      <c r="M9" s="79">
        <v>0</v>
      </c>
      <c r="N9" s="80">
        <v>0</v>
      </c>
      <c r="O9" s="75">
        <f>G9+K9+M9</f>
        <v>618</v>
      </c>
      <c r="P9" s="75">
        <f>H9+L9+N9</f>
        <v>618</v>
      </c>
    </row>
    <row r="10" spans="1:17" x14ac:dyDescent="0.2">
      <c r="A10" s="94" t="s">
        <v>16</v>
      </c>
      <c r="B10" s="6" t="s">
        <v>17</v>
      </c>
      <c r="C10" s="95">
        <v>0</v>
      </c>
      <c r="D10" s="81">
        <v>0</v>
      </c>
      <c r="E10" s="95">
        <v>0</v>
      </c>
      <c r="F10" s="81">
        <v>0</v>
      </c>
      <c r="G10" s="95">
        <v>0</v>
      </c>
      <c r="H10" s="81">
        <v>0</v>
      </c>
      <c r="I10" s="95">
        <v>0</v>
      </c>
      <c r="J10" s="81">
        <v>0</v>
      </c>
      <c r="K10" s="95">
        <v>0</v>
      </c>
      <c r="L10" s="81">
        <v>0</v>
      </c>
      <c r="M10" s="82">
        <v>0</v>
      </c>
      <c r="N10" s="82">
        <v>0</v>
      </c>
      <c r="O10" s="95">
        <v>0</v>
      </c>
      <c r="P10" s="81">
        <v>0</v>
      </c>
    </row>
    <row r="11" spans="1:17" x14ac:dyDescent="0.2">
      <c r="C11" s="12"/>
      <c r="D11" s="12"/>
      <c r="H11" s="13"/>
    </row>
    <row r="12" spans="1:17" x14ac:dyDescent="0.2">
      <c r="C12" s="12"/>
      <c r="D12" s="12"/>
      <c r="H12" s="13"/>
    </row>
    <row r="13" spans="1:17" x14ac:dyDescent="0.2">
      <c r="C13" s="12"/>
      <c r="D13" s="12"/>
      <c r="H13" s="13"/>
    </row>
  </sheetData>
  <sheetProtection selectLockedCells="1"/>
  <mergeCells count="13">
    <mergeCell ref="B5:B7"/>
    <mergeCell ref="C7:D7"/>
    <mergeCell ref="E7:F7"/>
    <mergeCell ref="G7:H7"/>
    <mergeCell ref="C5:H5"/>
    <mergeCell ref="M5:N5"/>
    <mergeCell ref="M7:N7"/>
    <mergeCell ref="I5:L5"/>
    <mergeCell ref="C2:P2"/>
    <mergeCell ref="I7:J7"/>
    <mergeCell ref="O5:P5"/>
    <mergeCell ref="O7:P7"/>
    <mergeCell ref="K7:L7"/>
  </mergeCells>
  <phoneticPr fontId="4" type="noConversion"/>
  <printOptions horizont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U19"/>
  <sheetViews>
    <sheetView zoomScale="80" zoomScaleNormal="80" zoomScaleSheetLayoutView="75" workbookViewId="0">
      <pane xSplit="2" topLeftCell="G1" activePane="topRight" state="frozen"/>
      <selection pane="topRight" activeCell="AY14" sqref="AY14"/>
    </sheetView>
  </sheetViews>
  <sheetFormatPr defaultRowHeight="12.75" x14ac:dyDescent="0.2"/>
  <cols>
    <col min="1" max="1" width="4.140625" style="5" customWidth="1"/>
    <col min="2" max="2" width="35.7109375" style="5" customWidth="1"/>
    <col min="3" max="3" width="6.7109375" style="5" customWidth="1"/>
    <col min="4" max="4" width="6.7109375" style="25" customWidth="1"/>
    <col min="5" max="5" width="6.7109375" style="5" customWidth="1"/>
    <col min="6" max="6" width="6.7109375" style="25" customWidth="1"/>
    <col min="7" max="7" width="6.7109375" style="5" customWidth="1"/>
    <col min="8" max="8" width="6.7109375" style="25" customWidth="1"/>
    <col min="9" max="9" width="6.7109375" style="5" customWidth="1"/>
    <col min="10" max="10" width="6.7109375" style="25" customWidth="1"/>
    <col min="11" max="11" width="6.7109375" style="5" customWidth="1"/>
    <col min="12" max="12" width="6.7109375" style="25" customWidth="1"/>
    <col min="13" max="13" width="6.7109375" style="5" customWidth="1"/>
    <col min="14" max="14" width="6.7109375" style="25" customWidth="1"/>
    <col min="15" max="15" width="6.7109375" style="5" customWidth="1"/>
    <col min="16" max="16" width="6.7109375" style="25" customWidth="1"/>
    <col min="17" max="17" width="6.7109375" style="5" customWidth="1"/>
    <col min="18" max="18" width="6.7109375" style="25" customWidth="1"/>
    <col min="19" max="19" width="6.7109375" style="5" customWidth="1"/>
    <col min="20" max="20" width="6.7109375" style="25" customWidth="1"/>
    <col min="21" max="21" width="6.7109375" style="5" customWidth="1"/>
    <col min="22" max="22" width="6.7109375" style="25" customWidth="1"/>
    <col min="23" max="23" width="6.7109375" style="5" customWidth="1"/>
    <col min="24" max="24" width="6.7109375" style="25" customWidth="1"/>
    <col min="25" max="25" width="6.7109375" style="5" customWidth="1"/>
    <col min="26" max="26" width="6.7109375" style="25" customWidth="1"/>
    <col min="27" max="27" width="6.7109375" style="5" customWidth="1"/>
    <col min="28" max="28" width="6.7109375" style="25" customWidth="1"/>
    <col min="29" max="29" width="6.7109375" style="5" customWidth="1"/>
    <col min="30" max="30" width="6.7109375" style="25" customWidth="1"/>
    <col min="31" max="31" width="6.7109375" style="5" customWidth="1"/>
    <col min="32" max="32" width="6.7109375" style="25" customWidth="1"/>
    <col min="33" max="33" width="6.7109375" style="5" customWidth="1"/>
    <col min="34" max="34" width="6.7109375" style="25" customWidth="1"/>
    <col min="35" max="35" width="6.7109375" style="5" customWidth="1"/>
    <col min="36" max="36" width="6.7109375" style="25" customWidth="1"/>
    <col min="37" max="37" width="6.7109375" style="5" customWidth="1"/>
    <col min="38" max="38" width="6.7109375" style="25" customWidth="1"/>
    <col min="39" max="39" width="6.7109375" style="5" customWidth="1"/>
    <col min="40" max="40" width="6.7109375" style="25" customWidth="1"/>
    <col min="41" max="41" width="6.7109375" style="5" customWidth="1"/>
    <col min="42" max="42" width="6.7109375" style="25" customWidth="1"/>
    <col min="43" max="43" width="6.7109375" style="5" customWidth="1"/>
    <col min="44" max="44" width="6.7109375" style="25" customWidth="1"/>
    <col min="45" max="45" width="6.7109375" style="5" customWidth="1"/>
    <col min="46" max="46" width="6.7109375" style="25" customWidth="1"/>
    <col min="47" max="16384" width="9.140625" style="5"/>
  </cols>
  <sheetData>
    <row r="2" spans="1:47" s="2" customFormat="1" ht="18" x14ac:dyDescent="0.25">
      <c r="B2" s="3" t="s">
        <v>18</v>
      </c>
      <c r="C2" s="105" t="s">
        <v>19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</row>
    <row r="5" spans="1:47" s="4" customFormat="1" ht="51" customHeight="1" x14ac:dyDescent="0.2">
      <c r="A5" s="49"/>
      <c r="B5" s="109" t="s">
        <v>72</v>
      </c>
      <c r="C5" s="111" t="s">
        <v>20</v>
      </c>
      <c r="D5" s="111"/>
      <c r="E5" s="111"/>
      <c r="F5" s="111"/>
      <c r="G5" s="111"/>
      <c r="H5" s="111"/>
      <c r="I5" s="111" t="s">
        <v>21</v>
      </c>
      <c r="J5" s="111"/>
      <c r="K5" s="111"/>
      <c r="L5" s="111"/>
      <c r="M5" s="111"/>
      <c r="N5" s="111"/>
      <c r="O5" s="111" t="s">
        <v>22</v>
      </c>
      <c r="P5" s="111"/>
      <c r="Q5" s="111"/>
      <c r="R5" s="111"/>
      <c r="S5" s="111"/>
      <c r="T5" s="111"/>
      <c r="U5" s="111" t="s">
        <v>23</v>
      </c>
      <c r="V5" s="111"/>
      <c r="W5" s="111"/>
      <c r="X5" s="111"/>
      <c r="Y5" s="111"/>
      <c r="Z5" s="111"/>
      <c r="AA5" s="111" t="s">
        <v>24</v>
      </c>
      <c r="AB5" s="111"/>
      <c r="AC5" s="111"/>
      <c r="AD5" s="111"/>
      <c r="AE5" s="111"/>
      <c r="AF5" s="111"/>
      <c r="AG5" s="111" t="s">
        <v>25</v>
      </c>
      <c r="AH5" s="111"/>
      <c r="AI5" s="111"/>
      <c r="AJ5" s="111"/>
      <c r="AK5" s="111"/>
      <c r="AL5" s="111"/>
      <c r="AM5" s="112" t="s">
        <v>26</v>
      </c>
      <c r="AN5" s="111"/>
      <c r="AO5" s="111"/>
      <c r="AP5" s="111"/>
      <c r="AQ5" s="111"/>
      <c r="AR5" s="111"/>
      <c r="AS5" s="115" t="s">
        <v>27</v>
      </c>
      <c r="AT5" s="116"/>
      <c r="AU5" s="49"/>
    </row>
    <row r="6" spans="1:47" ht="27.75" customHeight="1" x14ac:dyDescent="0.2">
      <c r="B6" s="109"/>
      <c r="C6" s="90" t="s">
        <v>28</v>
      </c>
      <c r="D6" s="23" t="s">
        <v>29</v>
      </c>
      <c r="E6" s="91" t="s">
        <v>6</v>
      </c>
      <c r="F6" s="23" t="s">
        <v>7</v>
      </c>
      <c r="G6" s="91" t="s">
        <v>6</v>
      </c>
      <c r="H6" s="23" t="s">
        <v>7</v>
      </c>
      <c r="I6" s="91" t="s">
        <v>6</v>
      </c>
      <c r="J6" s="23" t="s">
        <v>7</v>
      </c>
      <c r="K6" s="91" t="s">
        <v>6</v>
      </c>
      <c r="L6" s="23" t="s">
        <v>7</v>
      </c>
      <c r="M6" s="91" t="s">
        <v>6</v>
      </c>
      <c r="N6" s="23" t="s">
        <v>7</v>
      </c>
      <c r="O6" s="91" t="s">
        <v>6</v>
      </c>
      <c r="P6" s="23" t="s">
        <v>7</v>
      </c>
      <c r="Q6" s="91" t="s">
        <v>6</v>
      </c>
      <c r="R6" s="23" t="s">
        <v>7</v>
      </c>
      <c r="S6" s="91" t="s">
        <v>6</v>
      </c>
      <c r="T6" s="23" t="s">
        <v>7</v>
      </c>
      <c r="U6" s="91" t="s">
        <v>6</v>
      </c>
      <c r="V6" s="23" t="s">
        <v>7</v>
      </c>
      <c r="W6" s="91" t="s">
        <v>6</v>
      </c>
      <c r="X6" s="23" t="s">
        <v>7</v>
      </c>
      <c r="Y6" s="91" t="s">
        <v>6</v>
      </c>
      <c r="Z6" s="23" t="s">
        <v>7</v>
      </c>
      <c r="AA6" s="91" t="s">
        <v>6</v>
      </c>
      <c r="AB6" s="23" t="s">
        <v>7</v>
      </c>
      <c r="AC6" s="91" t="s">
        <v>6</v>
      </c>
      <c r="AD6" s="23" t="s">
        <v>7</v>
      </c>
      <c r="AE6" s="91" t="s">
        <v>6</v>
      </c>
      <c r="AF6" s="23" t="s">
        <v>7</v>
      </c>
      <c r="AG6" s="91" t="s">
        <v>6</v>
      </c>
      <c r="AH6" s="23" t="s">
        <v>7</v>
      </c>
      <c r="AI6" s="91" t="s">
        <v>6</v>
      </c>
      <c r="AJ6" s="23" t="s">
        <v>7</v>
      </c>
      <c r="AK6" s="91" t="s">
        <v>6</v>
      </c>
      <c r="AL6" s="23" t="s">
        <v>7</v>
      </c>
      <c r="AM6" s="90" t="s">
        <v>6</v>
      </c>
      <c r="AN6" s="23" t="s">
        <v>7</v>
      </c>
      <c r="AO6" s="90" t="s">
        <v>6</v>
      </c>
      <c r="AP6" s="23" t="s">
        <v>7</v>
      </c>
      <c r="AQ6" s="90" t="s">
        <v>6</v>
      </c>
      <c r="AR6" s="23" t="s">
        <v>7</v>
      </c>
      <c r="AS6" s="90" t="s">
        <v>6</v>
      </c>
      <c r="AT6" s="23" t="s">
        <v>7</v>
      </c>
    </row>
    <row r="7" spans="1:47" ht="27.75" customHeight="1" x14ac:dyDescent="0.2">
      <c r="B7" s="109"/>
      <c r="C7" s="113" t="s">
        <v>30</v>
      </c>
      <c r="D7" s="113"/>
      <c r="E7" s="114" t="s">
        <v>31</v>
      </c>
      <c r="F7" s="114"/>
      <c r="G7" s="114" t="s">
        <v>32</v>
      </c>
      <c r="H7" s="114"/>
      <c r="I7" s="113" t="s">
        <v>30</v>
      </c>
      <c r="J7" s="113"/>
      <c r="K7" s="110" t="s">
        <v>33</v>
      </c>
      <c r="L7" s="110"/>
      <c r="M7" s="110" t="s">
        <v>34</v>
      </c>
      <c r="N7" s="110"/>
      <c r="O7" s="113" t="s">
        <v>30</v>
      </c>
      <c r="P7" s="113"/>
      <c r="Q7" s="110" t="s">
        <v>33</v>
      </c>
      <c r="R7" s="110"/>
      <c r="S7" s="110" t="s">
        <v>34</v>
      </c>
      <c r="T7" s="110"/>
      <c r="U7" s="113" t="s">
        <v>30</v>
      </c>
      <c r="V7" s="113"/>
      <c r="W7" s="110" t="s">
        <v>33</v>
      </c>
      <c r="X7" s="110"/>
      <c r="Y7" s="110" t="s">
        <v>34</v>
      </c>
      <c r="Z7" s="110"/>
      <c r="AA7" s="113" t="s">
        <v>30</v>
      </c>
      <c r="AB7" s="113"/>
      <c r="AC7" s="110" t="s">
        <v>33</v>
      </c>
      <c r="AD7" s="110"/>
      <c r="AE7" s="110" t="s">
        <v>34</v>
      </c>
      <c r="AF7" s="110"/>
      <c r="AG7" s="113" t="s">
        <v>30</v>
      </c>
      <c r="AH7" s="113"/>
      <c r="AI7" s="110" t="s">
        <v>33</v>
      </c>
      <c r="AJ7" s="110"/>
      <c r="AK7" s="110" t="s">
        <v>34</v>
      </c>
      <c r="AL7" s="110"/>
      <c r="AM7" s="117" t="s">
        <v>30</v>
      </c>
      <c r="AN7" s="117"/>
      <c r="AO7" s="110" t="s">
        <v>33</v>
      </c>
      <c r="AP7" s="110"/>
      <c r="AQ7" s="114" t="s">
        <v>34</v>
      </c>
      <c r="AR7" s="114"/>
      <c r="AS7" s="110" t="s">
        <v>12</v>
      </c>
      <c r="AT7" s="110"/>
    </row>
    <row r="8" spans="1:47" ht="15.75" customHeight="1" x14ac:dyDescent="0.2">
      <c r="B8" s="21" t="s">
        <v>13</v>
      </c>
      <c r="C8" s="28">
        <f t="shared" ref="C8:AT8" si="0">C9+C19</f>
        <v>3.5</v>
      </c>
      <c r="D8" s="29">
        <f t="shared" si="0"/>
        <v>4.5</v>
      </c>
      <c r="E8" s="28">
        <f t="shared" si="0"/>
        <v>225</v>
      </c>
      <c r="F8" s="29">
        <f t="shared" si="0"/>
        <v>300</v>
      </c>
      <c r="G8" s="28">
        <f t="shared" si="0"/>
        <v>0</v>
      </c>
      <c r="H8" s="29">
        <f t="shared" si="0"/>
        <v>0</v>
      </c>
      <c r="I8" s="28">
        <f t="shared" si="0"/>
        <v>2.5</v>
      </c>
      <c r="J8" s="29">
        <f t="shared" si="0"/>
        <v>2.5</v>
      </c>
      <c r="K8" s="28">
        <f t="shared" si="0"/>
        <v>163</v>
      </c>
      <c r="L8" s="29">
        <f t="shared" si="0"/>
        <v>163</v>
      </c>
      <c r="M8" s="28">
        <f t="shared" si="0"/>
        <v>0</v>
      </c>
      <c r="N8" s="29">
        <f t="shared" si="0"/>
        <v>0</v>
      </c>
      <c r="O8" s="28">
        <f t="shared" si="0"/>
        <v>2</v>
      </c>
      <c r="P8" s="29">
        <f t="shared" si="0"/>
        <v>2</v>
      </c>
      <c r="Q8" s="28">
        <f t="shared" si="0"/>
        <v>80</v>
      </c>
      <c r="R8" s="29">
        <f t="shared" si="0"/>
        <v>80</v>
      </c>
      <c r="S8" s="28">
        <f t="shared" si="0"/>
        <v>0</v>
      </c>
      <c r="T8" s="29">
        <f t="shared" si="0"/>
        <v>0</v>
      </c>
      <c r="U8" s="28">
        <f t="shared" si="0"/>
        <v>0</v>
      </c>
      <c r="V8" s="29">
        <f t="shared" si="0"/>
        <v>0</v>
      </c>
      <c r="W8" s="28">
        <f t="shared" si="0"/>
        <v>0</v>
      </c>
      <c r="X8" s="29">
        <f t="shared" si="0"/>
        <v>0</v>
      </c>
      <c r="Y8" s="28">
        <f t="shared" si="0"/>
        <v>0</v>
      </c>
      <c r="Z8" s="29">
        <f t="shared" si="0"/>
        <v>0</v>
      </c>
      <c r="AA8" s="28">
        <f t="shared" si="0"/>
        <v>0</v>
      </c>
      <c r="AB8" s="29">
        <f t="shared" si="0"/>
        <v>0</v>
      </c>
      <c r="AC8" s="28">
        <f t="shared" si="0"/>
        <v>0</v>
      </c>
      <c r="AD8" s="29">
        <f t="shared" si="0"/>
        <v>0</v>
      </c>
      <c r="AE8" s="28">
        <f t="shared" si="0"/>
        <v>0</v>
      </c>
      <c r="AF8" s="29">
        <f t="shared" si="0"/>
        <v>0</v>
      </c>
      <c r="AG8" s="28">
        <f t="shared" si="0"/>
        <v>0</v>
      </c>
      <c r="AH8" s="29">
        <f t="shared" si="0"/>
        <v>0</v>
      </c>
      <c r="AI8" s="28">
        <f t="shared" si="0"/>
        <v>0</v>
      </c>
      <c r="AJ8" s="29">
        <f t="shared" si="0"/>
        <v>0</v>
      </c>
      <c r="AK8" s="28">
        <f t="shared" si="0"/>
        <v>0</v>
      </c>
      <c r="AL8" s="29">
        <f t="shared" si="0"/>
        <v>0</v>
      </c>
      <c r="AM8" s="28">
        <f t="shared" si="0"/>
        <v>8</v>
      </c>
      <c r="AN8" s="29">
        <f t="shared" si="0"/>
        <v>9</v>
      </c>
      <c r="AO8" s="28">
        <f t="shared" si="0"/>
        <v>543</v>
      </c>
      <c r="AP8" s="29">
        <f t="shared" si="0"/>
        <v>543</v>
      </c>
      <c r="AQ8" s="28">
        <f t="shared" si="0"/>
        <v>0</v>
      </c>
      <c r="AR8" s="29">
        <f t="shared" si="0"/>
        <v>0</v>
      </c>
      <c r="AS8" s="28">
        <f t="shared" si="0"/>
        <v>543</v>
      </c>
      <c r="AT8" s="29">
        <f t="shared" si="0"/>
        <v>543</v>
      </c>
    </row>
    <row r="9" spans="1:47" ht="25.5" x14ac:dyDescent="0.2">
      <c r="A9" s="94" t="s">
        <v>14</v>
      </c>
      <c r="B9" s="88" t="s">
        <v>15</v>
      </c>
      <c r="C9" s="31">
        <f>C10+C14+C18</f>
        <v>3.5</v>
      </c>
      <c r="D9" s="32">
        <f t="shared" ref="D9:AL9" si="1">D10+D14+D18</f>
        <v>4.5</v>
      </c>
      <c r="E9" s="31">
        <f t="shared" si="1"/>
        <v>225</v>
      </c>
      <c r="F9" s="32">
        <f t="shared" si="1"/>
        <v>300</v>
      </c>
      <c r="G9" s="31">
        <f t="shared" si="1"/>
        <v>0</v>
      </c>
      <c r="H9" s="32">
        <f t="shared" si="1"/>
        <v>0</v>
      </c>
      <c r="I9" s="31">
        <f t="shared" si="1"/>
        <v>2.5</v>
      </c>
      <c r="J9" s="32">
        <f t="shared" si="1"/>
        <v>2.5</v>
      </c>
      <c r="K9" s="31">
        <f t="shared" si="1"/>
        <v>163</v>
      </c>
      <c r="L9" s="32">
        <f t="shared" si="1"/>
        <v>163</v>
      </c>
      <c r="M9" s="31">
        <f t="shared" si="1"/>
        <v>0</v>
      </c>
      <c r="N9" s="32">
        <f t="shared" si="1"/>
        <v>0</v>
      </c>
      <c r="O9" s="31">
        <f t="shared" si="1"/>
        <v>2</v>
      </c>
      <c r="P9" s="32">
        <f t="shared" si="1"/>
        <v>2</v>
      </c>
      <c r="Q9" s="31">
        <f t="shared" si="1"/>
        <v>80</v>
      </c>
      <c r="R9" s="32">
        <f t="shared" si="1"/>
        <v>80</v>
      </c>
      <c r="S9" s="31">
        <f t="shared" si="1"/>
        <v>0</v>
      </c>
      <c r="T9" s="32">
        <f t="shared" si="1"/>
        <v>0</v>
      </c>
      <c r="U9" s="31">
        <f t="shared" si="1"/>
        <v>0</v>
      </c>
      <c r="V9" s="32">
        <f t="shared" si="1"/>
        <v>0</v>
      </c>
      <c r="W9" s="31">
        <f t="shared" si="1"/>
        <v>0</v>
      </c>
      <c r="X9" s="32">
        <f t="shared" si="1"/>
        <v>0</v>
      </c>
      <c r="Y9" s="31">
        <f t="shared" si="1"/>
        <v>0</v>
      </c>
      <c r="Z9" s="32">
        <f t="shared" si="1"/>
        <v>0</v>
      </c>
      <c r="AA9" s="31">
        <f t="shared" si="1"/>
        <v>0</v>
      </c>
      <c r="AB9" s="32">
        <f t="shared" si="1"/>
        <v>0</v>
      </c>
      <c r="AC9" s="31">
        <f t="shared" si="1"/>
        <v>0</v>
      </c>
      <c r="AD9" s="32">
        <f t="shared" si="1"/>
        <v>0</v>
      </c>
      <c r="AE9" s="31">
        <f t="shared" si="1"/>
        <v>0</v>
      </c>
      <c r="AF9" s="32">
        <f t="shared" si="1"/>
        <v>0</v>
      </c>
      <c r="AG9" s="31">
        <f t="shared" si="1"/>
        <v>0</v>
      </c>
      <c r="AH9" s="32">
        <f t="shared" si="1"/>
        <v>0</v>
      </c>
      <c r="AI9" s="31">
        <f t="shared" si="1"/>
        <v>0</v>
      </c>
      <c r="AJ9" s="32">
        <f t="shared" si="1"/>
        <v>0</v>
      </c>
      <c r="AK9" s="31">
        <f t="shared" si="1"/>
        <v>0</v>
      </c>
      <c r="AL9" s="32">
        <f t="shared" si="1"/>
        <v>0</v>
      </c>
      <c r="AM9" s="31">
        <f>AM10+AM14+AM18</f>
        <v>8</v>
      </c>
      <c r="AN9" s="32">
        <f t="shared" ref="AN9:AT9" si="2">AN10+AN14+AN18</f>
        <v>9</v>
      </c>
      <c r="AO9" s="31">
        <f t="shared" si="2"/>
        <v>543</v>
      </c>
      <c r="AP9" s="32">
        <f t="shared" si="2"/>
        <v>543</v>
      </c>
      <c r="AQ9" s="31">
        <f t="shared" si="2"/>
        <v>0</v>
      </c>
      <c r="AR9" s="32">
        <f t="shared" si="2"/>
        <v>0</v>
      </c>
      <c r="AS9" s="31">
        <f t="shared" si="2"/>
        <v>543</v>
      </c>
      <c r="AT9" s="32">
        <f t="shared" si="2"/>
        <v>543</v>
      </c>
    </row>
    <row r="10" spans="1:47" x14ac:dyDescent="0.2">
      <c r="A10" s="55" t="s">
        <v>35</v>
      </c>
      <c r="B10" s="56" t="s">
        <v>36</v>
      </c>
      <c r="C10" s="57">
        <f>SUM(C11:C13)</f>
        <v>3.5</v>
      </c>
      <c r="D10" s="58">
        <f>SUM(D11:D13)</f>
        <v>4.5</v>
      </c>
      <c r="E10" s="57">
        <f t="shared" ref="E10:AL10" si="3">SUM(E11:E13)</f>
        <v>225</v>
      </c>
      <c r="F10" s="58">
        <f t="shared" si="3"/>
        <v>300</v>
      </c>
      <c r="G10" s="57">
        <f t="shared" si="3"/>
        <v>0</v>
      </c>
      <c r="H10" s="58">
        <f t="shared" si="3"/>
        <v>0</v>
      </c>
      <c r="I10" s="57">
        <f t="shared" si="3"/>
        <v>2.5</v>
      </c>
      <c r="J10" s="58">
        <f t="shared" si="3"/>
        <v>2.5</v>
      </c>
      <c r="K10" s="57">
        <f t="shared" si="3"/>
        <v>163</v>
      </c>
      <c r="L10" s="58">
        <f t="shared" si="3"/>
        <v>163</v>
      </c>
      <c r="M10" s="57">
        <f t="shared" si="3"/>
        <v>0</v>
      </c>
      <c r="N10" s="58">
        <f t="shared" si="3"/>
        <v>0</v>
      </c>
      <c r="O10" s="57">
        <f t="shared" si="3"/>
        <v>2</v>
      </c>
      <c r="P10" s="58">
        <f t="shared" si="3"/>
        <v>2</v>
      </c>
      <c r="Q10" s="57">
        <f t="shared" si="3"/>
        <v>80</v>
      </c>
      <c r="R10" s="58">
        <f t="shared" si="3"/>
        <v>80</v>
      </c>
      <c r="S10" s="57">
        <f t="shared" si="3"/>
        <v>0</v>
      </c>
      <c r="T10" s="58">
        <f t="shared" si="3"/>
        <v>0</v>
      </c>
      <c r="U10" s="57">
        <f t="shared" si="3"/>
        <v>0</v>
      </c>
      <c r="V10" s="58">
        <f t="shared" si="3"/>
        <v>0</v>
      </c>
      <c r="W10" s="57">
        <f t="shared" si="3"/>
        <v>0</v>
      </c>
      <c r="X10" s="58">
        <f t="shared" si="3"/>
        <v>0</v>
      </c>
      <c r="Y10" s="57">
        <f t="shared" si="3"/>
        <v>0</v>
      </c>
      <c r="Z10" s="58">
        <f t="shared" si="3"/>
        <v>0</v>
      </c>
      <c r="AA10" s="57">
        <f t="shared" si="3"/>
        <v>0</v>
      </c>
      <c r="AB10" s="58">
        <f t="shared" si="3"/>
        <v>0</v>
      </c>
      <c r="AC10" s="57">
        <f t="shared" si="3"/>
        <v>0</v>
      </c>
      <c r="AD10" s="58">
        <f t="shared" si="3"/>
        <v>0</v>
      </c>
      <c r="AE10" s="57">
        <f t="shared" si="3"/>
        <v>0</v>
      </c>
      <c r="AF10" s="58">
        <f t="shared" si="3"/>
        <v>0</v>
      </c>
      <c r="AG10" s="57">
        <f t="shared" si="3"/>
        <v>0</v>
      </c>
      <c r="AH10" s="58">
        <f t="shared" si="3"/>
        <v>0</v>
      </c>
      <c r="AI10" s="57">
        <f t="shared" si="3"/>
        <v>0</v>
      </c>
      <c r="AJ10" s="58">
        <f t="shared" si="3"/>
        <v>0</v>
      </c>
      <c r="AK10" s="57">
        <f t="shared" si="3"/>
        <v>0</v>
      </c>
      <c r="AL10" s="58">
        <f t="shared" si="3"/>
        <v>0</v>
      </c>
      <c r="AM10" s="59">
        <f>SUM(AM11:AM13)</f>
        <v>8</v>
      </c>
      <c r="AN10" s="60">
        <f t="shared" ref="AN10:AT10" si="4">SUM(AN11:AN13)</f>
        <v>9</v>
      </c>
      <c r="AO10" s="59">
        <f t="shared" si="4"/>
        <v>468</v>
      </c>
      <c r="AP10" s="60">
        <f t="shared" si="4"/>
        <v>543</v>
      </c>
      <c r="AQ10" s="59">
        <f t="shared" si="4"/>
        <v>0</v>
      </c>
      <c r="AR10" s="60">
        <f t="shared" si="4"/>
        <v>0</v>
      </c>
      <c r="AS10" s="59">
        <f t="shared" si="4"/>
        <v>468</v>
      </c>
      <c r="AT10" s="60">
        <f t="shared" si="4"/>
        <v>543</v>
      </c>
    </row>
    <row r="11" spans="1:47" x14ac:dyDescent="0.2">
      <c r="A11" s="24" t="s">
        <v>37</v>
      </c>
      <c r="B11" s="7" t="s">
        <v>38</v>
      </c>
      <c r="C11" s="36">
        <v>1</v>
      </c>
      <c r="D11" s="37">
        <v>2</v>
      </c>
      <c r="E11" s="42">
        <v>63</v>
      </c>
      <c r="F11" s="37">
        <v>138</v>
      </c>
      <c r="G11" s="36">
        <v>0</v>
      </c>
      <c r="H11" s="37">
        <v>0</v>
      </c>
      <c r="I11" s="36">
        <v>0</v>
      </c>
      <c r="J11" s="37">
        <v>0</v>
      </c>
      <c r="K11" s="36">
        <v>0</v>
      </c>
      <c r="L11" s="37">
        <v>0</v>
      </c>
      <c r="M11" s="36">
        <v>0</v>
      </c>
      <c r="N11" s="37">
        <v>0</v>
      </c>
      <c r="O11" s="36">
        <v>0</v>
      </c>
      <c r="P11" s="37">
        <v>0</v>
      </c>
      <c r="Q11" s="36">
        <v>0</v>
      </c>
      <c r="R11" s="37">
        <v>0</v>
      </c>
      <c r="S11" s="36">
        <v>0</v>
      </c>
      <c r="T11" s="37">
        <v>0</v>
      </c>
      <c r="U11" s="36">
        <v>0</v>
      </c>
      <c r="V11" s="37">
        <v>0</v>
      </c>
      <c r="W11" s="36">
        <v>0</v>
      </c>
      <c r="X11" s="37">
        <v>0</v>
      </c>
      <c r="Y11" s="36">
        <v>0</v>
      </c>
      <c r="Z11" s="37">
        <v>0</v>
      </c>
      <c r="AA11" s="36">
        <v>0</v>
      </c>
      <c r="AB11" s="37">
        <v>0</v>
      </c>
      <c r="AC11" s="36">
        <v>0</v>
      </c>
      <c r="AD11" s="37">
        <v>0</v>
      </c>
      <c r="AE11" s="36">
        <v>0</v>
      </c>
      <c r="AF11" s="37">
        <v>0</v>
      </c>
      <c r="AG11" s="36">
        <v>0</v>
      </c>
      <c r="AH11" s="37">
        <v>0</v>
      </c>
      <c r="AI11" s="36">
        <v>0</v>
      </c>
      <c r="AJ11" s="37">
        <v>0</v>
      </c>
      <c r="AK11" s="36">
        <v>0</v>
      </c>
      <c r="AL11" s="37"/>
      <c r="AM11" s="33">
        <f t="shared" ref="AM11:AR13" si="5">C11+I11+O11+U11+AA11+AG11</f>
        <v>1</v>
      </c>
      <c r="AN11" s="34">
        <f t="shared" si="5"/>
        <v>2</v>
      </c>
      <c r="AO11" s="33">
        <f t="shared" si="5"/>
        <v>63</v>
      </c>
      <c r="AP11" s="34">
        <f t="shared" si="5"/>
        <v>138</v>
      </c>
      <c r="AQ11" s="33">
        <f t="shared" si="5"/>
        <v>0</v>
      </c>
      <c r="AR11" s="34">
        <f t="shared" si="5"/>
        <v>0</v>
      </c>
      <c r="AS11" s="33">
        <f t="shared" ref="AS11:AT13" si="6">AO11+AQ11</f>
        <v>63</v>
      </c>
      <c r="AT11" s="34">
        <f t="shared" si="6"/>
        <v>138</v>
      </c>
    </row>
    <row r="12" spans="1:47" ht="25.5" x14ac:dyDescent="0.2">
      <c r="A12" s="24" t="s">
        <v>39</v>
      </c>
      <c r="B12" s="7" t="s">
        <v>40</v>
      </c>
      <c r="C12" s="36">
        <v>2</v>
      </c>
      <c r="D12" s="37">
        <v>2</v>
      </c>
      <c r="E12" s="36">
        <v>142</v>
      </c>
      <c r="F12" s="37">
        <v>142</v>
      </c>
      <c r="G12" s="36">
        <v>0</v>
      </c>
      <c r="H12" s="37">
        <v>0</v>
      </c>
      <c r="I12" s="36">
        <v>2</v>
      </c>
      <c r="J12" s="37">
        <v>2</v>
      </c>
      <c r="K12" s="36">
        <v>143</v>
      </c>
      <c r="L12" s="37">
        <v>143</v>
      </c>
      <c r="M12" s="36">
        <v>0</v>
      </c>
      <c r="N12" s="37">
        <v>0</v>
      </c>
      <c r="O12" s="36">
        <v>0</v>
      </c>
      <c r="P12" s="37">
        <v>0</v>
      </c>
      <c r="Q12" s="36">
        <v>0</v>
      </c>
      <c r="R12" s="37">
        <v>0</v>
      </c>
      <c r="S12" s="36">
        <v>0</v>
      </c>
      <c r="T12" s="37">
        <v>0</v>
      </c>
      <c r="U12" s="36">
        <v>0</v>
      </c>
      <c r="V12" s="37">
        <v>0</v>
      </c>
      <c r="W12" s="36">
        <v>0</v>
      </c>
      <c r="X12" s="37">
        <v>0</v>
      </c>
      <c r="Y12" s="36">
        <v>0</v>
      </c>
      <c r="Z12" s="37">
        <v>0</v>
      </c>
      <c r="AA12" s="36">
        <v>0</v>
      </c>
      <c r="AB12" s="37">
        <v>0</v>
      </c>
      <c r="AC12" s="36">
        <v>0</v>
      </c>
      <c r="AD12" s="37">
        <v>0</v>
      </c>
      <c r="AE12" s="36">
        <v>0</v>
      </c>
      <c r="AF12" s="37">
        <v>0</v>
      </c>
      <c r="AG12" s="36">
        <v>0</v>
      </c>
      <c r="AH12" s="37">
        <v>0</v>
      </c>
      <c r="AI12" s="36">
        <v>0</v>
      </c>
      <c r="AJ12" s="37">
        <v>0</v>
      </c>
      <c r="AK12" s="36">
        <v>0</v>
      </c>
      <c r="AL12" s="37">
        <v>0</v>
      </c>
      <c r="AM12" s="33">
        <f t="shared" si="5"/>
        <v>4</v>
      </c>
      <c r="AN12" s="34">
        <f t="shared" si="5"/>
        <v>4</v>
      </c>
      <c r="AO12" s="33">
        <f t="shared" si="5"/>
        <v>285</v>
      </c>
      <c r="AP12" s="34">
        <f t="shared" si="5"/>
        <v>285</v>
      </c>
      <c r="AQ12" s="33">
        <f t="shared" si="5"/>
        <v>0</v>
      </c>
      <c r="AR12" s="34">
        <f t="shared" si="5"/>
        <v>0</v>
      </c>
      <c r="AS12" s="33">
        <f t="shared" si="6"/>
        <v>285</v>
      </c>
      <c r="AT12" s="34">
        <f t="shared" si="6"/>
        <v>285</v>
      </c>
    </row>
    <row r="13" spans="1:47" ht="15" thickBot="1" x14ac:dyDescent="0.25">
      <c r="A13" s="24" t="s">
        <v>41</v>
      </c>
      <c r="B13" s="7" t="s">
        <v>42</v>
      </c>
      <c r="C13" s="36">
        <v>0.5</v>
      </c>
      <c r="D13" s="37">
        <v>0.5</v>
      </c>
      <c r="E13" s="36">
        <v>20</v>
      </c>
      <c r="F13" s="37">
        <v>20</v>
      </c>
      <c r="G13" s="36">
        <v>0</v>
      </c>
      <c r="H13" s="37">
        <v>0</v>
      </c>
      <c r="I13" s="36">
        <v>0.5</v>
      </c>
      <c r="J13" s="37">
        <v>0.5</v>
      </c>
      <c r="K13" s="36">
        <v>20</v>
      </c>
      <c r="L13" s="37">
        <v>20</v>
      </c>
      <c r="M13" s="36">
        <v>0</v>
      </c>
      <c r="N13" s="37">
        <v>0</v>
      </c>
      <c r="O13" s="36">
        <v>2</v>
      </c>
      <c r="P13" s="37">
        <v>2</v>
      </c>
      <c r="Q13" s="36">
        <v>80</v>
      </c>
      <c r="R13" s="37">
        <v>80</v>
      </c>
      <c r="S13" s="36">
        <v>0</v>
      </c>
      <c r="T13" s="37">
        <v>0</v>
      </c>
      <c r="U13" s="36">
        <v>0</v>
      </c>
      <c r="V13" s="37">
        <v>0</v>
      </c>
      <c r="W13" s="36">
        <v>0</v>
      </c>
      <c r="X13" s="37">
        <v>0</v>
      </c>
      <c r="Y13" s="36">
        <v>0</v>
      </c>
      <c r="Z13" s="37">
        <v>0</v>
      </c>
      <c r="AA13" s="36">
        <v>0</v>
      </c>
      <c r="AB13" s="37">
        <v>0</v>
      </c>
      <c r="AC13" s="36">
        <v>0</v>
      </c>
      <c r="AD13" s="37">
        <v>0</v>
      </c>
      <c r="AE13" s="36">
        <v>0</v>
      </c>
      <c r="AF13" s="37">
        <v>0</v>
      </c>
      <c r="AG13" s="36">
        <v>0</v>
      </c>
      <c r="AH13" s="37">
        <v>0</v>
      </c>
      <c r="AI13" s="36">
        <v>0</v>
      </c>
      <c r="AJ13" s="37">
        <v>0</v>
      </c>
      <c r="AK13" s="36">
        <v>0</v>
      </c>
      <c r="AL13" s="37">
        <v>0</v>
      </c>
      <c r="AM13" s="33">
        <f t="shared" si="5"/>
        <v>3</v>
      </c>
      <c r="AN13" s="34">
        <f t="shared" si="5"/>
        <v>3</v>
      </c>
      <c r="AO13" s="33">
        <f t="shared" si="5"/>
        <v>120</v>
      </c>
      <c r="AP13" s="34">
        <f t="shared" si="5"/>
        <v>120</v>
      </c>
      <c r="AQ13" s="33">
        <f t="shared" si="5"/>
        <v>0</v>
      </c>
      <c r="AR13" s="34">
        <f t="shared" si="5"/>
        <v>0</v>
      </c>
      <c r="AS13" s="33">
        <f t="shared" si="6"/>
        <v>120</v>
      </c>
      <c r="AT13" s="34">
        <f t="shared" si="6"/>
        <v>120</v>
      </c>
    </row>
    <row r="14" spans="1:47" ht="15" thickBot="1" x14ac:dyDescent="0.25">
      <c r="A14" s="55" t="s">
        <v>43</v>
      </c>
      <c r="B14" s="56" t="s">
        <v>44</v>
      </c>
      <c r="C14" s="61"/>
      <c r="D14" s="58">
        <f>SUM(D15:D17)</f>
        <v>0</v>
      </c>
      <c r="E14" s="61"/>
      <c r="F14" s="58">
        <f t="shared" ref="F14:AL14" si="7">SUM(F15:F17)</f>
        <v>0</v>
      </c>
      <c r="G14" s="61"/>
      <c r="H14" s="58">
        <f t="shared" si="7"/>
        <v>0</v>
      </c>
      <c r="I14" s="61"/>
      <c r="J14" s="58">
        <f t="shared" si="7"/>
        <v>0</v>
      </c>
      <c r="K14" s="61"/>
      <c r="L14" s="58">
        <f t="shared" si="7"/>
        <v>0</v>
      </c>
      <c r="M14" s="61"/>
      <c r="N14" s="58">
        <f t="shared" si="7"/>
        <v>0</v>
      </c>
      <c r="O14" s="61"/>
      <c r="P14" s="58">
        <f t="shared" si="7"/>
        <v>0</v>
      </c>
      <c r="Q14" s="61"/>
      <c r="R14" s="58">
        <f t="shared" si="7"/>
        <v>0</v>
      </c>
      <c r="S14" s="61"/>
      <c r="T14" s="58">
        <f t="shared" si="7"/>
        <v>0</v>
      </c>
      <c r="U14" s="61"/>
      <c r="V14" s="58">
        <f t="shared" si="7"/>
        <v>0</v>
      </c>
      <c r="W14" s="61"/>
      <c r="X14" s="58">
        <f t="shared" si="7"/>
        <v>0</v>
      </c>
      <c r="Y14" s="61"/>
      <c r="Z14" s="58">
        <f t="shared" si="7"/>
        <v>0</v>
      </c>
      <c r="AA14" s="61"/>
      <c r="AB14" s="58">
        <f t="shared" si="7"/>
        <v>0</v>
      </c>
      <c r="AC14" s="61"/>
      <c r="AD14" s="58">
        <f t="shared" si="7"/>
        <v>0</v>
      </c>
      <c r="AE14" s="61"/>
      <c r="AF14" s="58">
        <f t="shared" si="7"/>
        <v>0</v>
      </c>
      <c r="AG14" s="61"/>
      <c r="AH14" s="58">
        <f t="shared" si="7"/>
        <v>0</v>
      </c>
      <c r="AI14" s="61"/>
      <c r="AJ14" s="58">
        <f t="shared" si="7"/>
        <v>0</v>
      </c>
      <c r="AK14" s="61"/>
      <c r="AL14" s="58">
        <f t="shared" si="7"/>
        <v>0</v>
      </c>
      <c r="AM14" s="62"/>
      <c r="AN14" s="63">
        <f>D14+J14+P14+V14+AB14+AH14</f>
        <v>0</v>
      </c>
      <c r="AO14" s="54">
        <v>75</v>
      </c>
      <c r="AP14" s="64">
        <f>F14+L14+R14+X14+AD14+AJ14</f>
        <v>0</v>
      </c>
      <c r="AQ14" s="54">
        <v>0</v>
      </c>
      <c r="AR14" s="64">
        <f>H14+N14+T14+Z14+AF14+AL14</f>
        <v>0</v>
      </c>
      <c r="AS14" s="59">
        <f>AO14+AQ14</f>
        <v>75</v>
      </c>
      <c r="AT14" s="65">
        <f>AP14+AR14</f>
        <v>0</v>
      </c>
    </row>
    <row r="15" spans="1:47" x14ac:dyDescent="0.2">
      <c r="A15" s="24" t="s">
        <v>45</v>
      </c>
      <c r="B15" s="7" t="s">
        <v>38</v>
      </c>
      <c r="C15" s="41"/>
      <c r="D15" s="37"/>
      <c r="E15" s="41"/>
      <c r="F15" s="37"/>
      <c r="G15" s="41"/>
      <c r="H15" s="37"/>
      <c r="I15" s="41"/>
      <c r="J15" s="37"/>
      <c r="K15" s="41"/>
      <c r="L15" s="37"/>
      <c r="M15" s="41"/>
      <c r="N15" s="37"/>
      <c r="O15" s="41"/>
      <c r="P15" s="37"/>
      <c r="Q15" s="41"/>
      <c r="R15" s="37"/>
      <c r="S15" s="41"/>
      <c r="T15" s="37"/>
      <c r="U15" s="41"/>
      <c r="V15" s="37"/>
      <c r="W15" s="41"/>
      <c r="X15" s="37"/>
      <c r="Y15" s="41"/>
      <c r="Z15" s="37"/>
      <c r="AA15" s="41"/>
      <c r="AB15" s="37"/>
      <c r="AC15" s="41"/>
      <c r="AD15" s="37"/>
      <c r="AE15" s="41"/>
      <c r="AF15" s="37"/>
      <c r="AG15" s="41"/>
      <c r="AH15" s="37"/>
      <c r="AI15" s="41"/>
      <c r="AJ15" s="37"/>
      <c r="AK15" s="41"/>
      <c r="AL15" s="37"/>
      <c r="AM15" s="50"/>
      <c r="AN15" s="34">
        <f>D15+J15+P15+V15+AB15+AH15</f>
        <v>0</v>
      </c>
      <c r="AO15" s="53"/>
      <c r="AP15" s="34">
        <f>F15+L15+R15+X15+AD15+AJ15</f>
        <v>0</v>
      </c>
      <c r="AQ15" s="53"/>
      <c r="AR15" s="34">
        <f>H15+N15+T15+Z15+AF15+AL15</f>
        <v>0</v>
      </c>
      <c r="AS15" s="53"/>
      <c r="AT15" s="34">
        <f>AP15+AR15</f>
        <v>0</v>
      </c>
    </row>
    <row r="16" spans="1:47" ht="25.5" x14ac:dyDescent="0.2">
      <c r="A16" s="24" t="s">
        <v>46</v>
      </c>
      <c r="B16" s="7" t="s">
        <v>40</v>
      </c>
      <c r="C16" s="41"/>
      <c r="D16" s="37"/>
      <c r="E16" s="41"/>
      <c r="F16" s="37"/>
      <c r="G16" s="41"/>
      <c r="H16" s="37"/>
      <c r="I16" s="41"/>
      <c r="J16" s="37"/>
      <c r="K16" s="41"/>
      <c r="L16" s="37"/>
      <c r="M16" s="41"/>
      <c r="N16" s="37"/>
      <c r="O16" s="41"/>
      <c r="P16" s="37"/>
      <c r="Q16" s="41"/>
      <c r="R16" s="37"/>
      <c r="S16" s="41"/>
      <c r="T16" s="37"/>
      <c r="U16" s="41"/>
      <c r="V16" s="37"/>
      <c r="W16" s="41"/>
      <c r="X16" s="37"/>
      <c r="Y16" s="41"/>
      <c r="Z16" s="37"/>
      <c r="AA16" s="41"/>
      <c r="AB16" s="37"/>
      <c r="AC16" s="41"/>
      <c r="AD16" s="37"/>
      <c r="AE16" s="41"/>
      <c r="AF16" s="37"/>
      <c r="AG16" s="41"/>
      <c r="AH16" s="37"/>
      <c r="AI16" s="41"/>
      <c r="AJ16" s="37"/>
      <c r="AK16" s="41"/>
      <c r="AL16" s="37"/>
      <c r="AM16" s="50"/>
      <c r="AN16" s="34">
        <f>D16+J16+P16+V16+AB16+AH16</f>
        <v>0</v>
      </c>
      <c r="AO16" s="53"/>
      <c r="AP16" s="34">
        <f t="shared" ref="AP16:AR17" si="8">F16+L16+R16+X16+AD16+AJ16</f>
        <v>0</v>
      </c>
      <c r="AQ16" s="53"/>
      <c r="AR16" s="34">
        <f t="shared" si="8"/>
        <v>0</v>
      </c>
      <c r="AS16" s="53"/>
      <c r="AT16" s="34">
        <f>AP16+AR16</f>
        <v>0</v>
      </c>
    </row>
    <row r="17" spans="1:46" x14ac:dyDescent="0.2">
      <c r="A17" s="24" t="s">
        <v>47</v>
      </c>
      <c r="B17" s="7" t="s">
        <v>48</v>
      </c>
      <c r="C17" s="41"/>
      <c r="D17" s="37"/>
      <c r="E17" s="41"/>
      <c r="F17" s="37"/>
      <c r="G17" s="41"/>
      <c r="H17" s="37"/>
      <c r="I17" s="41"/>
      <c r="J17" s="37"/>
      <c r="K17" s="41"/>
      <c r="L17" s="37"/>
      <c r="M17" s="41"/>
      <c r="N17" s="37"/>
      <c r="O17" s="41"/>
      <c r="P17" s="37"/>
      <c r="Q17" s="41"/>
      <c r="R17" s="37"/>
      <c r="S17" s="41"/>
      <c r="T17" s="37"/>
      <c r="U17" s="41"/>
      <c r="V17" s="37"/>
      <c r="W17" s="41"/>
      <c r="X17" s="37"/>
      <c r="Y17" s="41"/>
      <c r="Z17" s="37"/>
      <c r="AA17" s="41"/>
      <c r="AB17" s="37"/>
      <c r="AC17" s="41"/>
      <c r="AD17" s="37"/>
      <c r="AE17" s="41"/>
      <c r="AF17" s="37"/>
      <c r="AG17" s="41"/>
      <c r="AH17" s="37"/>
      <c r="AI17" s="41"/>
      <c r="AJ17" s="37"/>
      <c r="AK17" s="41"/>
      <c r="AL17" s="37"/>
      <c r="AM17" s="50"/>
      <c r="AN17" s="34">
        <f>D17+J17+P17+V17+AB17+AH17</f>
        <v>0</v>
      </c>
      <c r="AO17" s="50"/>
      <c r="AP17" s="34">
        <f t="shared" si="8"/>
        <v>0</v>
      </c>
      <c r="AQ17" s="50"/>
      <c r="AR17" s="34">
        <f t="shared" si="8"/>
        <v>0</v>
      </c>
      <c r="AS17" s="50"/>
      <c r="AT17" s="34">
        <f>AP17+AR17</f>
        <v>0</v>
      </c>
    </row>
    <row r="18" spans="1:46" ht="38.25" x14ac:dyDescent="0.2">
      <c r="A18" s="85" t="s">
        <v>49</v>
      </c>
      <c r="B18" s="84" t="s">
        <v>50</v>
      </c>
      <c r="C18" s="83"/>
      <c r="D18" s="37"/>
      <c r="E18" s="41"/>
      <c r="F18" s="52"/>
      <c r="G18" s="83"/>
      <c r="H18" s="37"/>
      <c r="I18" s="83"/>
      <c r="J18" s="37"/>
      <c r="K18" s="41"/>
      <c r="L18" s="52"/>
      <c r="M18" s="83"/>
      <c r="N18" s="37"/>
      <c r="O18" s="83"/>
      <c r="P18" s="37"/>
      <c r="Q18" s="41"/>
      <c r="R18" s="52"/>
      <c r="S18" s="83"/>
      <c r="T18" s="37"/>
      <c r="U18" s="83"/>
      <c r="V18" s="37"/>
      <c r="W18" s="41"/>
      <c r="X18" s="52"/>
      <c r="Y18" s="83"/>
      <c r="Z18" s="37"/>
      <c r="AA18" s="83"/>
      <c r="AB18" s="37"/>
      <c r="AC18" s="41"/>
      <c r="AD18" s="52"/>
      <c r="AE18" s="83"/>
      <c r="AF18" s="37"/>
      <c r="AG18" s="83"/>
      <c r="AH18" s="37"/>
      <c r="AI18" s="41"/>
      <c r="AJ18" s="52"/>
      <c r="AK18" s="83"/>
      <c r="AL18" s="37"/>
      <c r="AM18" s="33">
        <f>C18+I18+O18+U18+AA18+AG18</f>
        <v>0</v>
      </c>
      <c r="AN18" s="34">
        <f>D18+J18+P18+V18+AB18+AH18</f>
        <v>0</v>
      </c>
      <c r="AO18" s="86"/>
      <c r="AP18" s="50"/>
      <c r="AQ18" s="33">
        <f>G18+M18+S18+Y18+AE18+AK18</f>
        <v>0</v>
      </c>
      <c r="AR18" s="34">
        <f>H18+N18+T18+Z18+AF18+AL18</f>
        <v>0</v>
      </c>
      <c r="AS18" s="33">
        <f>I18+O18+U18+AA18+AG18+AM18</f>
        <v>0</v>
      </c>
      <c r="AT18" s="34">
        <f>J18+P18+V18+AB18+AH18+AN18</f>
        <v>0</v>
      </c>
    </row>
    <row r="19" spans="1:46" x14ac:dyDescent="0.2">
      <c r="A19" s="96" t="s">
        <v>16</v>
      </c>
      <c r="B19" s="66" t="s">
        <v>17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</row>
  </sheetData>
  <sheetProtection selectLockedCells="1"/>
  <autoFilter ref="B19" xr:uid="{00000000-0009-0000-0000-000001000000}"/>
  <mergeCells count="32">
    <mergeCell ref="C2:AT2"/>
    <mergeCell ref="AS5:AT5"/>
    <mergeCell ref="AM7:AN7"/>
    <mergeCell ref="AO7:AP7"/>
    <mergeCell ref="AQ7:AR7"/>
    <mergeCell ref="Y7:Z7"/>
    <mergeCell ref="I7:J7"/>
    <mergeCell ref="K7:L7"/>
    <mergeCell ref="M7:N7"/>
    <mergeCell ref="O5:T5"/>
    <mergeCell ref="AA5:AF5"/>
    <mergeCell ref="AG7:AH7"/>
    <mergeCell ref="AA7:AB7"/>
    <mergeCell ref="AC7:AD7"/>
    <mergeCell ref="AE7:AF7"/>
    <mergeCell ref="AI7:AJ7"/>
    <mergeCell ref="B5:B7"/>
    <mergeCell ref="AS7:AT7"/>
    <mergeCell ref="Q7:R7"/>
    <mergeCell ref="S7:T7"/>
    <mergeCell ref="I5:N5"/>
    <mergeCell ref="C5:H5"/>
    <mergeCell ref="AM5:AR5"/>
    <mergeCell ref="AK7:AL7"/>
    <mergeCell ref="U7:V7"/>
    <mergeCell ref="W7:X7"/>
    <mergeCell ref="O7:P7"/>
    <mergeCell ref="E7:F7"/>
    <mergeCell ref="G7:H7"/>
    <mergeCell ref="C7:D7"/>
    <mergeCell ref="U5:Z5"/>
    <mergeCell ref="AG5:AL5"/>
  </mergeCells>
  <phoneticPr fontId="0" type="noConversion"/>
  <pageMargins left="0.51181102362204722" right="0.47244094488188981" top="0.98425196850393704" bottom="0.98425196850393704" header="0.51181102362204722" footer="0.51181102362204722"/>
  <pageSetup paperSize="8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20"/>
  <sheetViews>
    <sheetView zoomScale="80" zoomScaleNormal="70" zoomScaleSheetLayoutView="80" workbookViewId="0">
      <pane xSplit="2" topLeftCell="C1" activePane="topRight" state="frozen"/>
      <selection pane="topRight" activeCell="AE16" sqref="AE16"/>
    </sheetView>
  </sheetViews>
  <sheetFormatPr defaultRowHeight="12.75" x14ac:dyDescent="0.2"/>
  <cols>
    <col min="1" max="1" width="4.140625" style="5" customWidth="1"/>
    <col min="2" max="2" width="38.140625" style="5" customWidth="1"/>
    <col min="3" max="3" width="6.7109375" style="5" customWidth="1"/>
    <col min="4" max="4" width="6.7109375" style="25" customWidth="1"/>
    <col min="5" max="5" width="6.7109375" style="5" customWidth="1"/>
    <col min="6" max="6" width="6.7109375" style="25" customWidth="1"/>
    <col min="7" max="7" width="6.7109375" style="5" customWidth="1"/>
    <col min="8" max="8" width="6.7109375" style="25" customWidth="1"/>
    <col min="9" max="9" width="6.7109375" style="5" customWidth="1"/>
    <col min="10" max="10" width="6.7109375" style="25" customWidth="1"/>
    <col min="11" max="11" width="6.7109375" style="5" customWidth="1"/>
    <col min="12" max="12" width="6.7109375" style="25" customWidth="1"/>
    <col min="13" max="13" width="6.7109375" style="5" customWidth="1"/>
    <col min="14" max="14" width="6.7109375" style="25" customWidth="1"/>
    <col min="15" max="15" width="6.7109375" style="5" customWidth="1"/>
    <col min="16" max="16" width="6.7109375" style="25" customWidth="1"/>
    <col min="17" max="17" width="6.7109375" style="5" customWidth="1"/>
    <col min="18" max="18" width="6.7109375" style="25" customWidth="1"/>
    <col min="19" max="19" width="8.7109375" style="5" customWidth="1"/>
    <col min="20" max="20" width="8.7109375" style="25" customWidth="1"/>
    <col min="21" max="21" width="8.7109375" style="5" customWidth="1"/>
    <col min="22" max="22" width="8.7109375" style="25" customWidth="1"/>
    <col min="23" max="23" width="6.7109375" style="5" customWidth="1"/>
    <col min="24" max="24" width="6.7109375" style="25" customWidth="1"/>
    <col min="25" max="16384" width="9.140625" style="5"/>
  </cols>
  <sheetData>
    <row r="2" spans="1:25" s="2" customFormat="1" ht="18" x14ac:dyDescent="0.25">
      <c r="B2" s="3" t="s">
        <v>51</v>
      </c>
      <c r="C2" s="89"/>
      <c r="D2" s="89"/>
      <c r="E2" s="89"/>
      <c r="F2" s="89"/>
      <c r="H2" s="27"/>
      <c r="J2" s="27"/>
      <c r="L2" s="27"/>
      <c r="N2" s="105" t="s">
        <v>52</v>
      </c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5" spans="1:25" s="4" customFormat="1" ht="51" customHeight="1" x14ac:dyDescent="0.2">
      <c r="A5" s="49"/>
      <c r="B5" s="109" t="s">
        <v>72</v>
      </c>
      <c r="C5" s="116" t="s">
        <v>53</v>
      </c>
      <c r="D5" s="116"/>
      <c r="E5" s="116"/>
      <c r="F5" s="116"/>
      <c r="G5" s="111" t="s">
        <v>54</v>
      </c>
      <c r="H5" s="111"/>
      <c r="I5" s="111"/>
      <c r="J5" s="111"/>
      <c r="K5" s="111" t="s">
        <v>55</v>
      </c>
      <c r="L5" s="111"/>
      <c r="M5" s="111"/>
      <c r="N5" s="111"/>
      <c r="O5" s="111" t="s">
        <v>56</v>
      </c>
      <c r="P5" s="111"/>
      <c r="Q5" s="111"/>
      <c r="R5" s="111"/>
      <c r="S5" s="116" t="s">
        <v>57</v>
      </c>
      <c r="T5" s="116"/>
      <c r="U5" s="116" t="s">
        <v>58</v>
      </c>
      <c r="V5" s="116"/>
      <c r="W5" s="115" t="s">
        <v>59</v>
      </c>
      <c r="X5" s="115"/>
      <c r="Y5" s="49"/>
    </row>
    <row r="6" spans="1:25" ht="27.75" customHeight="1" x14ac:dyDescent="0.2">
      <c r="B6" s="109"/>
      <c r="C6" s="90" t="s">
        <v>6</v>
      </c>
      <c r="D6" s="23" t="s">
        <v>7</v>
      </c>
      <c r="E6" s="90" t="s">
        <v>6</v>
      </c>
      <c r="F6" s="23" t="s">
        <v>7</v>
      </c>
      <c r="G6" s="90" t="s">
        <v>6</v>
      </c>
      <c r="H6" s="23" t="s">
        <v>7</v>
      </c>
      <c r="I6" s="90" t="s">
        <v>6</v>
      </c>
      <c r="J6" s="23" t="s">
        <v>7</v>
      </c>
      <c r="K6" s="90" t="s">
        <v>6</v>
      </c>
      <c r="L6" s="23" t="s">
        <v>7</v>
      </c>
      <c r="M6" s="90" t="s">
        <v>6</v>
      </c>
      <c r="N6" s="23" t="s">
        <v>7</v>
      </c>
      <c r="O6" s="90" t="s">
        <v>6</v>
      </c>
      <c r="P6" s="23" t="s">
        <v>7</v>
      </c>
      <c r="Q6" s="90" t="s">
        <v>6</v>
      </c>
      <c r="R6" s="23" t="s">
        <v>7</v>
      </c>
      <c r="S6" s="90" t="s">
        <v>6</v>
      </c>
      <c r="T6" s="23" t="s">
        <v>7</v>
      </c>
      <c r="U6" s="90" t="s">
        <v>6</v>
      </c>
      <c r="V6" s="23" t="s">
        <v>7</v>
      </c>
      <c r="W6" s="90" t="s">
        <v>6</v>
      </c>
      <c r="X6" s="23" t="s">
        <v>7</v>
      </c>
    </row>
    <row r="7" spans="1:25" ht="27.75" customHeight="1" x14ac:dyDescent="0.2">
      <c r="B7" s="109"/>
      <c r="C7" s="114" t="s">
        <v>33</v>
      </c>
      <c r="D7" s="114"/>
      <c r="E7" s="114" t="s">
        <v>34</v>
      </c>
      <c r="F7" s="114"/>
      <c r="G7" s="114" t="s">
        <v>60</v>
      </c>
      <c r="H7" s="114"/>
      <c r="I7" s="114" t="s">
        <v>61</v>
      </c>
      <c r="J7" s="114"/>
      <c r="K7" s="114" t="s">
        <v>33</v>
      </c>
      <c r="L7" s="114"/>
      <c r="M7" s="114" t="s">
        <v>62</v>
      </c>
      <c r="N7" s="114"/>
      <c r="O7" s="114" t="s">
        <v>33</v>
      </c>
      <c r="P7" s="114"/>
      <c r="Q7" s="114" t="s">
        <v>34</v>
      </c>
      <c r="R7" s="114"/>
      <c r="S7" s="114" t="s">
        <v>33</v>
      </c>
      <c r="T7" s="114"/>
      <c r="U7" s="114" t="s">
        <v>34</v>
      </c>
      <c r="V7" s="114"/>
      <c r="W7" s="114" t="s">
        <v>12</v>
      </c>
      <c r="X7" s="114"/>
    </row>
    <row r="8" spans="1:25" ht="15.75" customHeight="1" x14ac:dyDescent="0.2">
      <c r="B8" s="21" t="s">
        <v>13</v>
      </c>
      <c r="C8" s="28">
        <f t="shared" ref="C8:X8" si="0">C9+C19</f>
        <v>543</v>
      </c>
      <c r="D8" s="29">
        <f t="shared" si="0"/>
        <v>543</v>
      </c>
      <c r="E8" s="28">
        <f t="shared" si="0"/>
        <v>0</v>
      </c>
      <c r="F8" s="29">
        <f t="shared" si="0"/>
        <v>0</v>
      </c>
      <c r="G8" s="28">
        <f t="shared" si="0"/>
        <v>15</v>
      </c>
      <c r="H8" s="29">
        <f t="shared" si="0"/>
        <v>15</v>
      </c>
      <c r="I8" s="28">
        <f t="shared" si="0"/>
        <v>0</v>
      </c>
      <c r="J8" s="29">
        <f t="shared" si="0"/>
        <v>0</v>
      </c>
      <c r="K8" s="28">
        <f t="shared" si="0"/>
        <v>30</v>
      </c>
      <c r="L8" s="29">
        <f t="shared" si="0"/>
        <v>30</v>
      </c>
      <c r="M8" s="28">
        <f t="shared" si="0"/>
        <v>0</v>
      </c>
      <c r="N8" s="29">
        <f t="shared" si="0"/>
        <v>0</v>
      </c>
      <c r="O8" s="28">
        <f t="shared" si="0"/>
        <v>30</v>
      </c>
      <c r="P8" s="29">
        <f t="shared" si="0"/>
        <v>30</v>
      </c>
      <c r="Q8" s="28">
        <f t="shared" si="0"/>
        <v>0</v>
      </c>
      <c r="R8" s="29">
        <f t="shared" si="0"/>
        <v>0</v>
      </c>
      <c r="S8" s="28">
        <f t="shared" si="0"/>
        <v>618</v>
      </c>
      <c r="T8" s="29">
        <f t="shared" si="0"/>
        <v>618</v>
      </c>
      <c r="U8" s="28">
        <f t="shared" si="0"/>
        <v>0</v>
      </c>
      <c r="V8" s="29">
        <f t="shared" si="0"/>
        <v>0</v>
      </c>
      <c r="W8" s="30">
        <f t="shared" si="0"/>
        <v>618</v>
      </c>
      <c r="X8" s="29">
        <f t="shared" si="0"/>
        <v>618</v>
      </c>
    </row>
    <row r="9" spans="1:25" ht="25.5" x14ac:dyDescent="0.2">
      <c r="A9" s="94" t="s">
        <v>14</v>
      </c>
      <c r="B9" s="88" t="s">
        <v>15</v>
      </c>
      <c r="C9" s="31">
        <f>C10+C14</f>
        <v>543</v>
      </c>
      <c r="D9" s="32">
        <f>SUM(D11:D14)</f>
        <v>543</v>
      </c>
      <c r="E9" s="31">
        <f>SUM(E11:E14)</f>
        <v>0</v>
      </c>
      <c r="F9" s="32">
        <f>SUM(F11:F14)</f>
        <v>0</v>
      </c>
      <c r="G9" s="31">
        <f>SUM(G10+G14)</f>
        <v>15</v>
      </c>
      <c r="H9" s="32">
        <f>SUM(H10+H14)</f>
        <v>15</v>
      </c>
      <c r="I9" s="31">
        <f t="shared" ref="I9:R9" si="1">SUM(I10+I14)</f>
        <v>0</v>
      </c>
      <c r="J9" s="32">
        <f t="shared" si="1"/>
        <v>0</v>
      </c>
      <c r="K9" s="31">
        <f t="shared" si="1"/>
        <v>30</v>
      </c>
      <c r="L9" s="32">
        <f t="shared" si="1"/>
        <v>30</v>
      </c>
      <c r="M9" s="31">
        <f t="shared" si="1"/>
        <v>0</v>
      </c>
      <c r="N9" s="32">
        <f t="shared" si="1"/>
        <v>0</v>
      </c>
      <c r="O9" s="31">
        <f t="shared" si="1"/>
        <v>30</v>
      </c>
      <c r="P9" s="32">
        <f t="shared" si="1"/>
        <v>30</v>
      </c>
      <c r="Q9" s="31">
        <f t="shared" si="1"/>
        <v>0</v>
      </c>
      <c r="R9" s="32">
        <f t="shared" si="1"/>
        <v>0</v>
      </c>
      <c r="S9" s="51">
        <f t="shared" ref="S9:X9" si="2">SUM(S10+S14)</f>
        <v>618</v>
      </c>
      <c r="T9" s="32">
        <f t="shared" si="2"/>
        <v>618</v>
      </c>
      <c r="U9" s="51">
        <f t="shared" si="2"/>
        <v>0</v>
      </c>
      <c r="V9" s="32">
        <f t="shared" si="2"/>
        <v>0</v>
      </c>
      <c r="W9" s="51">
        <f t="shared" si="2"/>
        <v>618</v>
      </c>
      <c r="X9" s="32">
        <f t="shared" si="2"/>
        <v>618</v>
      </c>
    </row>
    <row r="10" spans="1:25" x14ac:dyDescent="0.2">
      <c r="A10" s="55" t="s">
        <v>35</v>
      </c>
      <c r="B10" s="56" t="s">
        <v>36</v>
      </c>
      <c r="C10" s="59">
        <f t="shared" ref="C10:H10" si="3">SUM(C11:C13)</f>
        <v>468</v>
      </c>
      <c r="D10" s="60">
        <f t="shared" si="3"/>
        <v>543</v>
      </c>
      <c r="E10" s="59">
        <f t="shared" si="3"/>
        <v>0</v>
      </c>
      <c r="F10" s="60">
        <f t="shared" si="3"/>
        <v>0</v>
      </c>
      <c r="G10" s="57">
        <f t="shared" si="3"/>
        <v>15</v>
      </c>
      <c r="H10" s="58">
        <f t="shared" si="3"/>
        <v>15</v>
      </c>
      <c r="I10" s="57">
        <f t="shared" ref="I10:R10" si="4">SUM(I11:I13)</f>
        <v>0</v>
      </c>
      <c r="J10" s="58">
        <f t="shared" si="4"/>
        <v>0</v>
      </c>
      <c r="K10" s="57">
        <f t="shared" si="4"/>
        <v>30</v>
      </c>
      <c r="L10" s="58">
        <f t="shared" si="4"/>
        <v>30</v>
      </c>
      <c r="M10" s="57">
        <f t="shared" si="4"/>
        <v>0</v>
      </c>
      <c r="N10" s="58">
        <f t="shared" si="4"/>
        <v>0</v>
      </c>
      <c r="O10" s="57">
        <f t="shared" si="4"/>
        <v>30</v>
      </c>
      <c r="P10" s="58">
        <f t="shared" si="4"/>
        <v>30</v>
      </c>
      <c r="Q10" s="57">
        <f t="shared" si="4"/>
        <v>0</v>
      </c>
      <c r="R10" s="58">
        <f t="shared" si="4"/>
        <v>0</v>
      </c>
      <c r="S10" s="59">
        <f t="shared" ref="S10:X10" si="5">SUM(S11:S13)</f>
        <v>543</v>
      </c>
      <c r="T10" s="60">
        <f t="shared" si="5"/>
        <v>618</v>
      </c>
      <c r="U10" s="59">
        <f t="shared" si="5"/>
        <v>0</v>
      </c>
      <c r="V10" s="60">
        <f t="shared" si="5"/>
        <v>0</v>
      </c>
      <c r="W10" s="59">
        <f t="shared" si="5"/>
        <v>543</v>
      </c>
      <c r="X10" s="60">
        <f t="shared" si="5"/>
        <v>618</v>
      </c>
    </row>
    <row r="11" spans="1:25" x14ac:dyDescent="0.2">
      <c r="A11" s="24" t="s">
        <v>37</v>
      </c>
      <c r="B11" s="7" t="s">
        <v>38</v>
      </c>
      <c r="C11" s="33">
        <f>'2. sz. melléklet'!AO11</f>
        <v>63</v>
      </c>
      <c r="D11" s="34">
        <f>'2. sz. melléklet'!AP11</f>
        <v>138</v>
      </c>
      <c r="E11" s="35">
        <f>'2. sz. melléklet'!AQ11</f>
        <v>0</v>
      </c>
      <c r="F11" s="34">
        <f>'2. sz. melléklet'!AR11</f>
        <v>0</v>
      </c>
      <c r="G11" s="36">
        <v>15</v>
      </c>
      <c r="H11" s="37">
        <v>15</v>
      </c>
      <c r="I11" s="36">
        <v>0</v>
      </c>
      <c r="J11" s="37">
        <v>0</v>
      </c>
      <c r="K11" s="36">
        <v>30</v>
      </c>
      <c r="L11" s="37">
        <v>30</v>
      </c>
      <c r="M11" s="36">
        <v>0</v>
      </c>
      <c r="N11" s="37">
        <v>0</v>
      </c>
      <c r="O11" s="36">
        <v>30</v>
      </c>
      <c r="P11" s="37">
        <v>30</v>
      </c>
      <c r="Q11" s="36">
        <v>0</v>
      </c>
      <c r="R11" s="37">
        <v>0</v>
      </c>
      <c r="S11" s="33">
        <f t="shared" ref="S11:V13" si="6">SUM(C11,G11,K11,O11)</f>
        <v>138</v>
      </c>
      <c r="T11" s="34">
        <f t="shared" si="6"/>
        <v>213</v>
      </c>
      <c r="U11" s="33">
        <f t="shared" si="6"/>
        <v>0</v>
      </c>
      <c r="V11" s="34">
        <f t="shared" si="6"/>
        <v>0</v>
      </c>
      <c r="W11" s="35">
        <f t="shared" ref="W11:X13" si="7">S11+U11</f>
        <v>138</v>
      </c>
      <c r="X11" s="34">
        <f t="shared" si="7"/>
        <v>213</v>
      </c>
    </row>
    <row r="12" spans="1:25" x14ac:dyDescent="0.2">
      <c r="A12" s="24" t="s">
        <v>39</v>
      </c>
      <c r="B12" s="7" t="s">
        <v>40</v>
      </c>
      <c r="C12" s="33">
        <f>'2. sz. melléklet'!AO12</f>
        <v>285</v>
      </c>
      <c r="D12" s="34">
        <f>'2. sz. melléklet'!AP12</f>
        <v>285</v>
      </c>
      <c r="E12" s="35">
        <f>'2. sz. melléklet'!AQ12</f>
        <v>0</v>
      </c>
      <c r="F12" s="34">
        <f>'2. sz. melléklet'!AR12</f>
        <v>0</v>
      </c>
      <c r="G12" s="36">
        <v>0</v>
      </c>
      <c r="H12" s="37">
        <v>0</v>
      </c>
      <c r="I12" s="36">
        <v>0</v>
      </c>
      <c r="J12" s="37">
        <v>0</v>
      </c>
      <c r="K12" s="36">
        <v>0</v>
      </c>
      <c r="L12" s="37">
        <v>0</v>
      </c>
      <c r="M12" s="36">
        <v>0</v>
      </c>
      <c r="N12" s="37">
        <v>0</v>
      </c>
      <c r="O12" s="36">
        <v>0</v>
      </c>
      <c r="P12" s="37">
        <v>0</v>
      </c>
      <c r="Q12" s="36">
        <v>0</v>
      </c>
      <c r="R12" s="37">
        <v>0</v>
      </c>
      <c r="S12" s="33">
        <f t="shared" si="6"/>
        <v>285</v>
      </c>
      <c r="T12" s="34">
        <f t="shared" si="6"/>
        <v>285</v>
      </c>
      <c r="U12" s="33">
        <f t="shared" si="6"/>
        <v>0</v>
      </c>
      <c r="V12" s="34">
        <f t="shared" si="6"/>
        <v>0</v>
      </c>
      <c r="W12" s="35">
        <f t="shared" si="7"/>
        <v>285</v>
      </c>
      <c r="X12" s="34">
        <f t="shared" si="7"/>
        <v>285</v>
      </c>
    </row>
    <row r="13" spans="1:25" ht="13.5" thickBot="1" x14ac:dyDescent="0.25">
      <c r="A13" s="24" t="s">
        <v>41</v>
      </c>
      <c r="B13" s="7" t="s">
        <v>48</v>
      </c>
      <c r="C13" s="33">
        <f>'2. sz. melléklet'!AO13</f>
        <v>120</v>
      </c>
      <c r="D13" s="34">
        <f>'2. sz. melléklet'!AP13</f>
        <v>120</v>
      </c>
      <c r="E13" s="35">
        <f>'2. sz. melléklet'!AQ13</f>
        <v>0</v>
      </c>
      <c r="F13" s="34">
        <f>'2. sz. melléklet'!AR13</f>
        <v>0</v>
      </c>
      <c r="G13" s="70">
        <v>0</v>
      </c>
      <c r="H13" s="37">
        <v>0</v>
      </c>
      <c r="I13" s="70">
        <v>0</v>
      </c>
      <c r="J13" s="37">
        <v>0</v>
      </c>
      <c r="K13" s="36">
        <v>0</v>
      </c>
      <c r="L13" s="37">
        <v>0</v>
      </c>
      <c r="M13" s="36">
        <v>0</v>
      </c>
      <c r="N13" s="37">
        <v>0</v>
      </c>
      <c r="O13" s="36">
        <v>0</v>
      </c>
      <c r="P13" s="37">
        <v>0</v>
      </c>
      <c r="Q13" s="36">
        <v>0</v>
      </c>
      <c r="R13" s="37">
        <v>0</v>
      </c>
      <c r="S13" s="33">
        <f t="shared" si="6"/>
        <v>120</v>
      </c>
      <c r="T13" s="34">
        <f t="shared" si="6"/>
        <v>120</v>
      </c>
      <c r="U13" s="33">
        <f t="shared" si="6"/>
        <v>0</v>
      </c>
      <c r="V13" s="34">
        <f t="shared" si="6"/>
        <v>0</v>
      </c>
      <c r="W13" s="35">
        <f t="shared" si="7"/>
        <v>120</v>
      </c>
      <c r="X13" s="34">
        <f t="shared" si="7"/>
        <v>120</v>
      </c>
    </row>
    <row r="14" spans="1:25" ht="13.5" thickBot="1" x14ac:dyDescent="0.25">
      <c r="A14" s="55" t="s">
        <v>43</v>
      </c>
      <c r="B14" s="56" t="s">
        <v>63</v>
      </c>
      <c r="C14" s="59">
        <v>75</v>
      </c>
      <c r="D14" s="60">
        <f>SUM(D15:D17)</f>
        <v>0</v>
      </c>
      <c r="E14" s="67">
        <f>'2. sz. melléklet'!AQ14</f>
        <v>0</v>
      </c>
      <c r="F14" s="63">
        <f>SUM(F15:F17)</f>
        <v>0</v>
      </c>
      <c r="G14" s="72">
        <v>0</v>
      </c>
      <c r="H14" s="73">
        <f>SUM(H15:H17)</f>
        <v>0</v>
      </c>
      <c r="I14" s="72">
        <v>0</v>
      </c>
      <c r="J14" s="69">
        <f>SUM(J15:J17)</f>
        <v>0</v>
      </c>
      <c r="K14" s="61"/>
      <c r="L14" s="68"/>
      <c r="M14" s="61"/>
      <c r="N14" s="68"/>
      <c r="O14" s="61"/>
      <c r="P14" s="58">
        <f>SUM(P15:P17)</f>
        <v>0</v>
      </c>
      <c r="Q14" s="61"/>
      <c r="R14" s="58">
        <f>SUM(R15:R17)</f>
        <v>0</v>
      </c>
      <c r="S14" s="59">
        <f>SUM(C14,G14)</f>
        <v>75</v>
      </c>
      <c r="T14" s="60">
        <f>SUM(T15:T17)</f>
        <v>0</v>
      </c>
      <c r="U14" s="59">
        <f>SUM(E14,I14)</f>
        <v>0</v>
      </c>
      <c r="V14" s="60">
        <f>SUM(V15:V17)</f>
        <v>0</v>
      </c>
      <c r="W14" s="59">
        <f>S14+U14</f>
        <v>75</v>
      </c>
      <c r="X14" s="60">
        <f>T14+V14</f>
        <v>0</v>
      </c>
    </row>
    <row r="15" spans="1:25" x14ac:dyDescent="0.2">
      <c r="A15" s="24" t="s">
        <v>45</v>
      </c>
      <c r="B15" s="7" t="s">
        <v>38</v>
      </c>
      <c r="C15" s="50"/>
      <c r="D15" s="34">
        <f>'2. sz. melléklet'!AP15</f>
        <v>0</v>
      </c>
      <c r="E15" s="50"/>
      <c r="F15" s="34">
        <f>'2. sz. melléklet'!AR15</f>
        <v>0</v>
      </c>
      <c r="G15" s="71"/>
      <c r="H15" s="37"/>
      <c r="I15" s="71"/>
      <c r="J15" s="37"/>
      <c r="K15" s="41"/>
      <c r="L15" s="52"/>
      <c r="M15" s="41"/>
      <c r="N15" s="52"/>
      <c r="O15" s="41"/>
      <c r="P15" s="37"/>
      <c r="Q15" s="41"/>
      <c r="R15" s="37"/>
      <c r="S15" s="50"/>
      <c r="T15" s="34">
        <f t="shared" ref="T15:V18" si="8">SUM(D15,H15,L15,P15)</f>
        <v>0</v>
      </c>
      <c r="U15" s="50"/>
      <c r="V15" s="34">
        <f t="shared" si="8"/>
        <v>0</v>
      </c>
      <c r="W15" s="50"/>
      <c r="X15" s="34">
        <f>T15+V15</f>
        <v>0</v>
      </c>
    </row>
    <row r="16" spans="1:25" x14ac:dyDescent="0.2">
      <c r="A16" s="24" t="s">
        <v>46</v>
      </c>
      <c r="B16" s="7" t="s">
        <v>40</v>
      </c>
      <c r="C16" s="50"/>
      <c r="D16" s="34">
        <f>'2. sz. melléklet'!AP16</f>
        <v>0</v>
      </c>
      <c r="E16" s="50"/>
      <c r="F16" s="34">
        <f>'2. sz. melléklet'!AR16</f>
        <v>0</v>
      </c>
      <c r="G16" s="41"/>
      <c r="H16" s="37"/>
      <c r="I16" s="41"/>
      <c r="J16" s="37"/>
      <c r="K16" s="41"/>
      <c r="L16" s="52"/>
      <c r="M16" s="41"/>
      <c r="N16" s="52"/>
      <c r="O16" s="41"/>
      <c r="P16" s="37"/>
      <c r="Q16" s="41"/>
      <c r="R16" s="37"/>
      <c r="S16" s="50"/>
      <c r="T16" s="34">
        <f t="shared" si="8"/>
        <v>0</v>
      </c>
      <c r="U16" s="50"/>
      <c r="V16" s="34">
        <f t="shared" si="8"/>
        <v>0</v>
      </c>
      <c r="W16" s="50"/>
      <c r="X16" s="34">
        <f>T16+V16</f>
        <v>0</v>
      </c>
    </row>
    <row r="17" spans="1:24" x14ac:dyDescent="0.2">
      <c r="A17" s="24" t="s">
        <v>47</v>
      </c>
      <c r="B17" s="7" t="s">
        <v>48</v>
      </c>
      <c r="C17" s="50"/>
      <c r="D17" s="34">
        <f>'2. sz. melléklet'!AP17</f>
        <v>0</v>
      </c>
      <c r="E17" s="50"/>
      <c r="F17" s="34">
        <f>'2. sz. melléklet'!AR17</f>
        <v>0</v>
      </c>
      <c r="G17" s="41"/>
      <c r="H17" s="37"/>
      <c r="I17" s="41"/>
      <c r="J17" s="37"/>
      <c r="K17" s="41"/>
      <c r="L17" s="52"/>
      <c r="M17" s="41"/>
      <c r="N17" s="52"/>
      <c r="O17" s="41"/>
      <c r="P17" s="37"/>
      <c r="Q17" s="41"/>
      <c r="R17" s="37"/>
      <c r="S17" s="50"/>
      <c r="T17" s="34">
        <f t="shared" si="8"/>
        <v>0</v>
      </c>
      <c r="U17" s="50"/>
      <c r="V17" s="34">
        <f t="shared" si="8"/>
        <v>0</v>
      </c>
      <c r="W17" s="50"/>
      <c r="X17" s="34">
        <f>T17+V17</f>
        <v>0</v>
      </c>
    </row>
    <row r="18" spans="1:24" ht="25.9" customHeight="1" x14ac:dyDescent="0.2">
      <c r="A18" s="85" t="s">
        <v>49</v>
      </c>
      <c r="B18" s="84" t="s">
        <v>50</v>
      </c>
      <c r="C18" s="87"/>
      <c r="D18" s="87"/>
      <c r="E18" s="35">
        <f>'2. sz. melléklet'!AQ18</f>
        <v>0</v>
      </c>
      <c r="F18" s="34">
        <f>'2. sz. melléklet'!AR18</f>
        <v>0</v>
      </c>
      <c r="G18" s="83"/>
      <c r="H18" s="37"/>
      <c r="I18" s="83"/>
      <c r="J18" s="37"/>
      <c r="K18" s="83"/>
      <c r="L18" s="37"/>
      <c r="M18" s="83"/>
      <c r="N18" s="37"/>
      <c r="O18" s="83"/>
      <c r="P18" s="37"/>
      <c r="Q18" s="83"/>
      <c r="R18" s="37"/>
      <c r="S18" s="50"/>
      <c r="T18" s="50"/>
      <c r="U18" s="33">
        <f t="shared" si="8"/>
        <v>0</v>
      </c>
      <c r="V18" s="34">
        <f>SUM(F18,J18,N18,R18)</f>
        <v>0</v>
      </c>
      <c r="W18" s="35">
        <f>S18+U18</f>
        <v>0</v>
      </c>
      <c r="X18" s="34">
        <f>T18+V18</f>
        <v>0</v>
      </c>
    </row>
    <row r="19" spans="1:24" x14ac:dyDescent="0.2">
      <c r="A19" s="96" t="s">
        <v>16</v>
      </c>
      <c r="B19" s="8" t="s">
        <v>17</v>
      </c>
      <c r="C19" s="38">
        <v>0</v>
      </c>
      <c r="D19" s="39">
        <v>0</v>
      </c>
      <c r="E19" s="38">
        <v>0</v>
      </c>
      <c r="F19" s="39">
        <v>0</v>
      </c>
      <c r="G19" s="38">
        <v>0</v>
      </c>
      <c r="H19" s="39">
        <v>0</v>
      </c>
      <c r="I19" s="38">
        <v>0</v>
      </c>
      <c r="J19" s="39">
        <v>0</v>
      </c>
      <c r="K19" s="38">
        <v>0</v>
      </c>
      <c r="L19" s="39">
        <v>0</v>
      </c>
      <c r="M19" s="38">
        <v>0</v>
      </c>
      <c r="N19" s="39">
        <v>0</v>
      </c>
      <c r="O19" s="38">
        <v>0</v>
      </c>
      <c r="P19" s="39">
        <v>0</v>
      </c>
      <c r="Q19" s="38">
        <v>0</v>
      </c>
      <c r="R19" s="39">
        <v>0</v>
      </c>
      <c r="S19" s="38">
        <v>0</v>
      </c>
      <c r="T19" s="39">
        <v>0</v>
      </c>
      <c r="U19" s="38">
        <v>0</v>
      </c>
      <c r="V19" s="39">
        <v>0</v>
      </c>
      <c r="W19" s="40">
        <v>0</v>
      </c>
      <c r="X19" s="39">
        <v>0</v>
      </c>
    </row>
    <row r="20" spans="1:24" x14ac:dyDescent="0.2">
      <c r="D20" s="26"/>
    </row>
  </sheetData>
  <sheetProtection selectLockedCells="1"/>
  <autoFilter ref="B19" xr:uid="{00000000-0009-0000-0000-000002000000}"/>
  <mergeCells count="20">
    <mergeCell ref="U7:V7"/>
    <mergeCell ref="N2:X2"/>
    <mergeCell ref="S5:T5"/>
    <mergeCell ref="S7:T7"/>
    <mergeCell ref="C5:F5"/>
    <mergeCell ref="Q7:R7"/>
    <mergeCell ref="U5:V5"/>
    <mergeCell ref="W5:X5"/>
    <mergeCell ref="O5:R5"/>
    <mergeCell ref="E7:F7"/>
    <mergeCell ref="W7:X7"/>
    <mergeCell ref="B5:B7"/>
    <mergeCell ref="K7:L7"/>
    <mergeCell ref="M7:N7"/>
    <mergeCell ref="O7:P7"/>
    <mergeCell ref="K5:N5"/>
    <mergeCell ref="G5:J5"/>
    <mergeCell ref="G7:H7"/>
    <mergeCell ref="I7:J7"/>
    <mergeCell ref="C7:D7"/>
  </mergeCells>
  <phoneticPr fontId="0" type="noConversion"/>
  <pageMargins left="0.51181102362204722" right="0.47244094488188981" top="0.98425196850393704" bottom="0.98425196850393704" header="0.51181102362204722" footer="0.51181102362204722"/>
  <pageSetup paperSize="8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13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4.140625" style="5" customWidth="1"/>
    <col min="2" max="2" width="35.7109375" style="15" customWidth="1"/>
    <col min="3" max="6" width="15.7109375" style="15" customWidth="1"/>
    <col min="7" max="10" width="9.140625" style="15"/>
    <col min="11" max="11" width="15.28515625" style="15" customWidth="1"/>
    <col min="12" max="16384" width="9.140625" style="15"/>
  </cols>
  <sheetData>
    <row r="2" spans="1:12" ht="18" customHeight="1" x14ac:dyDescent="0.25">
      <c r="A2" s="2"/>
      <c r="B2" s="118" t="s">
        <v>64</v>
      </c>
      <c r="C2" s="118"/>
      <c r="D2" s="118"/>
      <c r="E2" s="105" t="s">
        <v>65</v>
      </c>
      <c r="F2" s="105"/>
      <c r="G2" s="14"/>
    </row>
    <row r="3" spans="1:12" x14ac:dyDescent="0.2">
      <c r="H3" s="14"/>
    </row>
    <row r="4" spans="1:12" x14ac:dyDescent="0.2">
      <c r="E4" s="16"/>
      <c r="H4" s="14"/>
    </row>
    <row r="5" spans="1:12" ht="77.25" customHeight="1" x14ac:dyDescent="0.2">
      <c r="A5" s="9"/>
      <c r="B5" s="125" t="s">
        <v>72</v>
      </c>
      <c r="C5" s="1" t="s">
        <v>66</v>
      </c>
      <c r="D5" s="1" t="s">
        <v>67</v>
      </c>
      <c r="E5" s="1" t="s">
        <v>68</v>
      </c>
      <c r="F5" s="17" t="s">
        <v>69</v>
      </c>
      <c r="J5" s="16"/>
    </row>
    <row r="6" spans="1:12" ht="12.75" customHeight="1" x14ac:dyDescent="0.2">
      <c r="A6" s="9"/>
      <c r="B6" s="126"/>
      <c r="C6" s="122" t="s">
        <v>70</v>
      </c>
      <c r="D6" s="123"/>
      <c r="E6" s="124"/>
      <c r="F6" s="18" t="s">
        <v>71</v>
      </c>
      <c r="I6" s="19"/>
      <c r="J6" s="19"/>
      <c r="K6" s="19"/>
      <c r="L6" s="19"/>
    </row>
    <row r="7" spans="1:12" ht="15.75" customHeight="1" x14ac:dyDescent="0.2">
      <c r="A7" s="20"/>
      <c r="B7" s="21" t="s">
        <v>13</v>
      </c>
      <c r="C7" s="43">
        <f>C8+C10</f>
        <v>51</v>
      </c>
      <c r="D7" s="43">
        <f>D8+D10</f>
        <v>70</v>
      </c>
      <c r="E7" s="43">
        <f>E8+E10</f>
        <v>77</v>
      </c>
      <c r="F7" s="45">
        <f>E7/(C7+D7)*100</f>
        <v>63.636363636363633</v>
      </c>
      <c r="H7" s="16"/>
      <c r="J7" s="22"/>
      <c r="K7" s="22"/>
      <c r="L7" s="22"/>
    </row>
    <row r="8" spans="1:12" ht="25.5" x14ac:dyDescent="0.2">
      <c r="A8" s="97" t="s">
        <v>14</v>
      </c>
      <c r="B8" s="88" t="s">
        <v>15</v>
      </c>
      <c r="C8" s="44">
        <v>51</v>
      </c>
      <c r="D8" s="44">
        <v>70</v>
      </c>
      <c r="E8" s="44">
        <v>77</v>
      </c>
      <c r="F8" s="46">
        <f>E8/(C8+D8)*100</f>
        <v>63.636363636363633</v>
      </c>
    </row>
    <row r="9" spans="1:12" x14ac:dyDescent="0.2">
      <c r="A9" s="119"/>
      <c r="B9" s="120"/>
      <c r="C9" s="120"/>
      <c r="D9" s="120"/>
      <c r="E9" s="120"/>
      <c r="F9" s="121"/>
    </row>
    <row r="10" spans="1:12" x14ac:dyDescent="0.2">
      <c r="A10" s="97" t="s">
        <v>16</v>
      </c>
      <c r="B10" s="6" t="s">
        <v>17</v>
      </c>
      <c r="C10" s="47">
        <v>0</v>
      </c>
      <c r="D10" s="47">
        <v>0</v>
      </c>
      <c r="E10" s="47">
        <v>0</v>
      </c>
      <c r="F10" s="48">
        <v>0</v>
      </c>
    </row>
    <row r="12" spans="1:12" x14ac:dyDescent="0.2">
      <c r="C12" s="92"/>
      <c r="D12" s="92"/>
    </row>
    <row r="13" spans="1:12" ht="42" customHeight="1" x14ac:dyDescent="0.2">
      <c r="B13" s="10"/>
    </row>
  </sheetData>
  <sheetProtection selectLockedCells="1"/>
  <mergeCells count="5">
    <mergeCell ref="B2:D2"/>
    <mergeCell ref="A9:F9"/>
    <mergeCell ref="C6:E6"/>
    <mergeCell ref="E2:F2"/>
    <mergeCell ref="B5:B6"/>
  </mergeCells>
  <phoneticPr fontId="4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56634A8AB2DA40AD59F6BB5CA84BB8" ma:contentTypeVersion="0" ma:contentTypeDescription="Új dokumentum létrehozása." ma:contentTypeScope="" ma:versionID="3ffcd5b50a11e6a2a5fdfe63f283d4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7BC28-CBC8-48DC-8B09-4B477E30D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F7C860-7A4D-4ECD-AD72-A94977C798A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6A0FCC-466D-4CB5-9EF5-01D9E1B35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1. sz. melléklet</vt:lpstr>
      <vt:lpstr>2. sz. melléklet</vt:lpstr>
      <vt:lpstr>3. sz. melléklet</vt:lpstr>
      <vt:lpstr>4. sz. melléklet</vt:lpstr>
      <vt:lpstr>'1. sz. melléklet'!Nyomtatási_terület</vt:lpstr>
      <vt:lpstr>'2. sz. melléklet'!Nyomtatási_terület</vt:lpstr>
      <vt:lpstr>'3. sz. melléklet'!Nyomtatási_terület</vt:lpstr>
    </vt:vector>
  </TitlesOfParts>
  <Manager/>
  <Company>PM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Sziráki Laura</dc:creator>
  <cp:keywords/>
  <dc:description/>
  <cp:lastModifiedBy>Office5</cp:lastModifiedBy>
  <cp:revision/>
  <cp:lastPrinted>2022-03-07T09:21:00Z</cp:lastPrinted>
  <dcterms:created xsi:type="dcterms:W3CDTF">2005-10-17T12:19:16Z</dcterms:created>
  <dcterms:modified xsi:type="dcterms:W3CDTF">2022-03-07T09:31:01Z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0x010100E556634A8AB2DA40AD59F6BB5CA84BB8</vt:lpwstr>
  </property>
</Properties>
</file>