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gizer\Documents\Parkfenntartás\SZOM\2022\"/>
    </mc:Choice>
  </mc:AlternateContent>
  <xr:revisionPtr revIDLastSave="0" documentId="13_ncr:1_{F3FC2889-5573-40E6-A064-88F0E59FA096}" xr6:coauthVersionLast="47" xr6:coauthVersionMax="47" xr10:uidLastSave="{00000000-0000-0000-0000-000000000000}"/>
  <bookViews>
    <workbookView xWindow="-120" yWindow="-120" windowWidth="20730" windowHeight="11160" tabRatio="847" activeTab="8" xr2:uid="{00000000-000D-0000-FFFF-FFFF00000000}"/>
  </bookViews>
  <sheets>
    <sheet name="1. Munkatípusok" sheetId="22" r:id="rId1"/>
    <sheet name="2. Játszó- és fitnesz eszközök" sheetId="27" r:id="rId2"/>
    <sheet name="3. utcabútorok" sheetId="28" r:id="rId3"/>
    <sheet name="4. szökőkút" sheetId="29" r:id="rId4"/>
    <sheet name="5. szobrok" sheetId="30" r:id="rId5"/>
    <sheet name="6. kutyafuttatók" sheetId="31" r:id="rId6"/>
    <sheet name="7. sportpályák" sheetId="35" r:id="rId7"/>
    <sheet name="8. egynyári és évelő" sheetId="32" r:id="rId8"/>
    <sheet name="9. Elszámolási mintatáblázat" sheetId="37" r:id="rId9"/>
    <sheet name="10. számlázási ütemterv" sheetId="36" r:id="rId10"/>
  </sheets>
  <definedNames>
    <definedName name="_xlnm._FilterDatabase" localSheetId="1" hidden="1">'2. Játszó- és fitnesz eszközök'!$B$1:$AC$65327</definedName>
    <definedName name="ÁLLAPOT">#REF!</definedName>
    <definedName name="HIBÁK">#REF!</definedName>
    <definedName name="_xlnm.Print_Titles" localSheetId="0">'1. Munkatípusok'!$1:$1</definedName>
    <definedName name="_xlnm.Print_Titles" localSheetId="1">'2. Játszó- és fitnesz eszközök'!$1:$1</definedName>
    <definedName name="_xlnm.Print_Titles" localSheetId="2">'3. utcabútorok'!$1:$2</definedName>
    <definedName name="_xlnm.Print_Titles" localSheetId="8">'9. Elszámolási mintatáblázat'!$1:$1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 i="37" l="1"/>
  <c r="J4" i="37"/>
  <c r="J5" i="37"/>
  <c r="J6" i="37"/>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2" i="37"/>
  <c r="I3" i="22"/>
  <c r="I4" i="22"/>
  <c r="I5" i="22"/>
  <c r="I6" i="22"/>
  <c r="I7" i="22"/>
  <c r="I8" i="22"/>
  <c r="I9" i="22"/>
  <c r="I10" i="22"/>
  <c r="J10" i="22" s="1"/>
  <c r="I11" i="22"/>
  <c r="I12" i="22"/>
  <c r="I13" i="22"/>
  <c r="I14"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J65" i="37" l="1"/>
  <c r="J67" i="37" s="1"/>
  <c r="D76" i="32"/>
  <c r="J66" i="37" l="1"/>
  <c r="J30" i="22"/>
  <c r="B50" i="36"/>
  <c r="C50" i="36"/>
  <c r="J18" i="22" l="1"/>
  <c r="J41" i="22"/>
  <c r="J24" i="22"/>
  <c r="J59" i="22"/>
  <c r="I2" i="22"/>
  <c r="J2" i="22" s="1"/>
  <c r="J3" i="22"/>
  <c r="J4" i="22"/>
  <c r="J5" i="22"/>
  <c r="J6" i="22"/>
  <c r="J7" i="22"/>
  <c r="J8" i="22"/>
  <c r="J9" i="22"/>
  <c r="J11" i="22"/>
  <c r="J12" i="22"/>
  <c r="J64" i="22"/>
  <c r="J13" i="22"/>
  <c r="J14" i="22"/>
  <c r="J16" i="22"/>
  <c r="J19" i="22"/>
  <c r="J20" i="22"/>
  <c r="J22" i="22"/>
  <c r="J17" i="22"/>
  <c r="J21" i="22"/>
  <c r="J15" i="22"/>
  <c r="J23" i="22"/>
  <c r="J25" i="22"/>
  <c r="J26" i="22"/>
  <c r="J27" i="22"/>
  <c r="J28" i="22"/>
  <c r="J29" i="22"/>
  <c r="J31" i="22"/>
  <c r="J32" i="22"/>
  <c r="J33" i="22"/>
  <c r="J34" i="22"/>
  <c r="J35" i="22"/>
  <c r="J36" i="22"/>
  <c r="J37" i="22"/>
  <c r="J38" i="22"/>
  <c r="J39" i="22"/>
  <c r="J40" i="22"/>
  <c r="J56" i="22"/>
  <c r="J42" i="22"/>
  <c r="J43" i="22"/>
  <c r="J44" i="22"/>
  <c r="J45" i="22"/>
  <c r="J46" i="22"/>
  <c r="J47" i="22"/>
  <c r="J48" i="22"/>
  <c r="J49" i="22"/>
  <c r="J50" i="22"/>
  <c r="J51" i="22"/>
  <c r="J52" i="22"/>
  <c r="J53" i="22"/>
  <c r="J54" i="22"/>
  <c r="J55" i="22"/>
  <c r="J57" i="22"/>
  <c r="J58" i="22"/>
  <c r="J60" i="22"/>
  <c r="J61" i="22"/>
  <c r="J62" i="22"/>
  <c r="J63" i="22"/>
  <c r="J65" i="22" l="1"/>
  <c r="J67" i="22" s="1"/>
  <c r="J66" i="22" s="1"/>
  <c r="D50" i="36"/>
  <c r="E2" i="36" s="1"/>
  <c r="D21" i="32"/>
  <c r="E14" i="36" l="1"/>
  <c r="E30" i="36"/>
  <c r="E46" i="36"/>
  <c r="E42" i="36"/>
  <c r="E26" i="36"/>
  <c r="E6" i="36"/>
  <c r="E22" i="36"/>
  <c r="E38" i="36"/>
  <c r="E18" i="36"/>
  <c r="E34" i="36"/>
  <c r="E10" i="36"/>
  <c r="D46" i="28"/>
  <c r="Y557" i="27"/>
  <c r="Y556" i="27"/>
  <c r="Y555" i="27"/>
  <c r="Y554" i="27"/>
  <c r="Y553" i="27"/>
  <c r="Y552" i="27"/>
  <c r="Y551" i="27"/>
  <c r="Y550" i="27"/>
  <c r="Y549" i="27"/>
  <c r="Y548" i="27"/>
  <c r="Y547" i="27"/>
  <c r="Y546" i="27"/>
  <c r="F12" i="31"/>
  <c r="E12" i="31"/>
  <c r="C12" i="31"/>
  <c r="D62" i="28"/>
  <c r="B61" i="28"/>
  <c r="D59" i="28"/>
  <c r="D58" i="28"/>
  <c r="D56" i="28"/>
  <c r="X2" i="27"/>
  <c r="Y2" i="27" s="1"/>
  <c r="X3" i="27"/>
  <c r="Y3" i="27" s="1"/>
  <c r="X4" i="27"/>
  <c r="Y4" i="27" s="1"/>
  <c r="X5" i="27"/>
  <c r="Y5" i="27" s="1"/>
  <c r="X6" i="27"/>
  <c r="X7" i="27"/>
  <c r="Y7" i="27" s="1"/>
  <c r="X8" i="27"/>
  <c r="Y8" i="27" s="1"/>
  <c r="X9" i="27"/>
  <c r="Y9" i="27" s="1"/>
  <c r="X12" i="27"/>
  <c r="Y12" i="27" s="1"/>
  <c r="X13" i="27"/>
  <c r="Y13" i="27" s="1"/>
  <c r="X14" i="27"/>
  <c r="Y14" i="27" s="1"/>
  <c r="X15" i="27"/>
  <c r="Y15" i="27" s="1"/>
  <c r="X16" i="27"/>
  <c r="Y16" i="27" s="1"/>
  <c r="X17" i="27"/>
  <c r="Y17" i="27" s="1"/>
  <c r="X18" i="27"/>
  <c r="Y18" i="27" s="1"/>
  <c r="X20" i="27"/>
  <c r="Y20" i="27" s="1"/>
  <c r="X21" i="27"/>
  <c r="Y21" i="27" s="1"/>
  <c r="X22" i="27"/>
  <c r="Y22" i="27" s="1"/>
  <c r="X23" i="27"/>
  <c r="Y23" i="27" s="1"/>
  <c r="X25" i="27"/>
  <c r="Y25" i="27" s="1"/>
  <c r="X26" i="27"/>
  <c r="Y26" i="27" s="1"/>
  <c r="X27" i="27"/>
  <c r="Y27" i="27" s="1"/>
  <c r="X28" i="27"/>
  <c r="Y28" i="27" s="1"/>
  <c r="X29" i="27"/>
  <c r="Y29" i="27" s="1"/>
  <c r="X30" i="27"/>
  <c r="Y30" i="27" s="1"/>
  <c r="X32" i="27"/>
  <c r="X40" i="27"/>
  <c r="Y40" i="27" s="1"/>
  <c r="X41" i="27"/>
  <c r="Y41" i="27" s="1"/>
  <c r="X42" i="27"/>
  <c r="Y42" i="27" s="1"/>
  <c r="Y43" i="27"/>
  <c r="X44" i="27"/>
  <c r="Y44" i="27" s="1"/>
  <c r="X45" i="27"/>
  <c r="X46" i="27"/>
  <c r="Y46" i="27" s="1"/>
  <c r="X47" i="27"/>
  <c r="Y47" i="27" s="1"/>
  <c r="X48" i="27"/>
  <c r="Y48" i="27" s="1"/>
  <c r="X49" i="27"/>
  <c r="Y49" i="27" s="1"/>
  <c r="X50" i="27"/>
  <c r="Y50" i="27" s="1"/>
  <c r="X51" i="27"/>
  <c r="Y51" i="27" s="1"/>
  <c r="X52" i="27"/>
  <c r="Y52" i="27" s="1"/>
  <c r="X53" i="27"/>
  <c r="Y53" i="27" s="1"/>
  <c r="X54" i="27"/>
  <c r="Y54" i="27" s="1"/>
  <c r="X55" i="27"/>
  <c r="Y55" i="27" s="1"/>
  <c r="X56" i="27"/>
  <c r="Y56" i="27" s="1"/>
  <c r="X57" i="27"/>
  <c r="Y57" i="27" s="1"/>
  <c r="X58" i="27"/>
  <c r="Y58" i="27" s="1"/>
  <c r="X59" i="27"/>
  <c r="Y59" i="27" s="1"/>
  <c r="X60" i="27"/>
  <c r="Y60" i="27" s="1"/>
  <c r="X61" i="27"/>
  <c r="Y61" i="27" s="1"/>
  <c r="X62" i="27"/>
  <c r="Y62" i="27" s="1"/>
  <c r="X63" i="27"/>
  <c r="Y63" i="27" s="1"/>
  <c r="X64" i="27"/>
  <c r="Y64" i="27" s="1"/>
  <c r="X65" i="27"/>
  <c r="Y65" i="27" s="1"/>
  <c r="X66" i="27"/>
  <c r="Y66" i="27" s="1"/>
  <c r="X70" i="27"/>
  <c r="Y70" i="27" s="1"/>
  <c r="X71" i="27"/>
  <c r="Y71" i="27" s="1"/>
  <c r="X72" i="27"/>
  <c r="Y72" i="27" s="1"/>
  <c r="X73" i="27"/>
  <c r="Y73" i="27" s="1"/>
  <c r="X74" i="27"/>
  <c r="Y74" i="27" s="1"/>
  <c r="X75" i="27"/>
  <c r="Y75" i="27" s="1"/>
  <c r="X76" i="27"/>
  <c r="Y76" i="27" s="1"/>
  <c r="X77" i="27"/>
  <c r="Y77" i="27" s="1"/>
  <c r="X78" i="27"/>
  <c r="Y78" i="27" s="1"/>
  <c r="X79" i="27"/>
  <c r="Y79" i="27" s="1"/>
  <c r="X80" i="27"/>
  <c r="Y80" i="27" s="1"/>
  <c r="X81" i="27"/>
  <c r="Y81" i="27" s="1"/>
  <c r="X82" i="27"/>
  <c r="Y82" i="27" s="1"/>
  <c r="X83" i="27"/>
  <c r="Y83" i="27" s="1"/>
  <c r="X84" i="27"/>
  <c r="Y84" i="27" s="1"/>
  <c r="X85" i="27"/>
  <c r="Y85" i="27" s="1"/>
  <c r="X86" i="27"/>
  <c r="Y86" i="27" s="1"/>
  <c r="X87" i="27"/>
  <c r="Y87" i="27" s="1"/>
  <c r="X88" i="27"/>
  <c r="Y88" i="27" s="1"/>
  <c r="X89" i="27"/>
  <c r="Y89" i="27" s="1"/>
  <c r="X90" i="27"/>
  <c r="Y90" i="27" s="1"/>
  <c r="X91" i="27"/>
  <c r="Y91" i="27" s="1"/>
  <c r="X92" i="27"/>
  <c r="Y92" i="27" s="1"/>
  <c r="X93" i="27"/>
  <c r="Y93" i="27" s="1"/>
  <c r="X94" i="27"/>
  <c r="Y94" i="27" s="1"/>
  <c r="X95" i="27"/>
  <c r="Y95" i="27" s="1"/>
  <c r="X96" i="27"/>
  <c r="Y96" i="27" s="1"/>
  <c r="X97" i="27"/>
  <c r="Y97" i="27" s="1"/>
  <c r="X98" i="27"/>
  <c r="Y98" i="27" s="1"/>
  <c r="X99" i="27"/>
  <c r="Y99" i="27" s="1"/>
  <c r="X100" i="27"/>
  <c r="Y100" i="27" s="1"/>
  <c r="X101" i="27"/>
  <c r="Y101" i="27" s="1"/>
  <c r="X102" i="27"/>
  <c r="Y102" i="27" s="1"/>
  <c r="X103" i="27"/>
  <c r="Y103" i="27" s="1"/>
  <c r="X104" i="27"/>
  <c r="Y104" i="27" s="1"/>
  <c r="X105" i="27"/>
  <c r="Y105" i="27" s="1"/>
  <c r="X106" i="27"/>
  <c r="Y106" i="27" s="1"/>
  <c r="X107" i="27"/>
  <c r="Y107" i="27" s="1"/>
  <c r="X108" i="27"/>
  <c r="Y108" i="27" s="1"/>
  <c r="X109" i="27"/>
  <c r="Y109" i="27" s="1"/>
  <c r="X110" i="27"/>
  <c r="Y110" i="27" s="1"/>
  <c r="X111" i="27"/>
  <c r="Y111" i="27" s="1"/>
  <c r="X112" i="27"/>
  <c r="Y112" i="27" s="1"/>
  <c r="X113" i="27"/>
  <c r="Y113" i="27" s="1"/>
  <c r="X114" i="27"/>
  <c r="Y114" i="27" s="1"/>
  <c r="X115" i="27"/>
  <c r="Y115" i="27" s="1"/>
  <c r="X116" i="27"/>
  <c r="Y116" i="27" s="1"/>
  <c r="X117" i="27"/>
  <c r="Y117" i="27" s="1"/>
  <c r="X118" i="27"/>
  <c r="Y118" i="27" s="1"/>
  <c r="X119" i="27"/>
  <c r="Y119" i="27" s="1"/>
  <c r="X120" i="27"/>
  <c r="Y120" i="27" s="1"/>
  <c r="X121" i="27"/>
  <c r="Y121" i="27" s="1"/>
  <c r="X122" i="27"/>
  <c r="Y122" i="27" s="1"/>
  <c r="X123" i="27"/>
  <c r="Y123" i="27" s="1"/>
  <c r="X124" i="27"/>
  <c r="Y124" i="27" s="1"/>
  <c r="X125" i="27"/>
  <c r="Y125" i="27" s="1"/>
  <c r="X126" i="27"/>
  <c r="Y126" i="27" s="1"/>
  <c r="X130" i="27"/>
  <c r="Y130" i="27" s="1"/>
  <c r="X131" i="27"/>
  <c r="Y131" i="27" s="1"/>
  <c r="X132" i="27"/>
  <c r="Y132" i="27" s="1"/>
  <c r="X133" i="27"/>
  <c r="Y133" i="27" s="1"/>
  <c r="X134" i="27"/>
  <c r="Y134" i="27" s="1"/>
  <c r="X135" i="27"/>
  <c r="Y135" i="27" s="1"/>
  <c r="X136" i="27"/>
  <c r="Y136" i="27" s="1"/>
  <c r="X137" i="27"/>
  <c r="X138" i="27"/>
  <c r="Y138" i="27" s="1"/>
  <c r="X139" i="27"/>
  <c r="Y139" i="27" s="1"/>
  <c r="X140" i="27"/>
  <c r="Y140" i="27" s="1"/>
  <c r="X141" i="27"/>
  <c r="Y141" i="27" s="1"/>
  <c r="X142" i="27"/>
  <c r="Y142" i="27" s="1"/>
  <c r="X143" i="27"/>
  <c r="Y143" i="27" s="1"/>
  <c r="X144" i="27"/>
  <c r="Y144" i="27" s="1"/>
  <c r="X145" i="27"/>
  <c r="X146" i="27"/>
  <c r="X147" i="27"/>
  <c r="X148" i="27"/>
  <c r="Y148" i="27" s="1"/>
  <c r="X149" i="27"/>
  <c r="Y149" i="27" s="1"/>
  <c r="X150" i="27"/>
  <c r="Y150" i="27" s="1"/>
  <c r="X151" i="27"/>
  <c r="Y151" i="27" s="1"/>
  <c r="X152" i="27"/>
  <c r="Y152" i="27" s="1"/>
  <c r="X153" i="27"/>
  <c r="Y153" i="27" s="1"/>
  <c r="X154" i="27"/>
  <c r="Y154" i="27" s="1"/>
  <c r="X155" i="27"/>
  <c r="Y155" i="27" s="1"/>
  <c r="X156" i="27"/>
  <c r="Y156" i="27" s="1"/>
  <c r="X157" i="27"/>
  <c r="Y157" i="27" s="1"/>
  <c r="X158" i="27"/>
  <c r="Y158" i="27" s="1"/>
  <c r="X159" i="27"/>
  <c r="Y159" i="27" s="1"/>
  <c r="X160" i="27"/>
  <c r="Y160" i="27" s="1"/>
  <c r="X161" i="27"/>
  <c r="Y161" i="27" s="1"/>
  <c r="X162" i="27"/>
  <c r="Y162" i="27" s="1"/>
  <c r="X163" i="27"/>
  <c r="Y163" i="27" s="1"/>
  <c r="X165" i="27"/>
  <c r="Y165" i="27" s="1"/>
  <c r="X166" i="27"/>
  <c r="Y166" i="27" s="1"/>
  <c r="X167" i="27"/>
  <c r="Y167" i="27" s="1"/>
  <c r="X168" i="27"/>
  <c r="Y168" i="27" s="1"/>
  <c r="X171" i="27"/>
  <c r="Y171" i="27" s="1"/>
  <c r="X172" i="27"/>
  <c r="Y172" i="27" s="1"/>
  <c r="X173" i="27"/>
  <c r="Y173" i="27" s="1"/>
  <c r="X174" i="27"/>
  <c r="Y174" i="27" s="1"/>
  <c r="X175" i="27"/>
  <c r="Y175" i="27" s="1"/>
  <c r="X176" i="27"/>
  <c r="Y176" i="27" s="1"/>
  <c r="X177" i="27"/>
  <c r="Y177" i="27" s="1"/>
  <c r="X178" i="27"/>
  <c r="X179" i="27"/>
  <c r="Y179" i="27" s="1"/>
  <c r="X180" i="27"/>
  <c r="Y180" i="27" s="1"/>
  <c r="X181" i="27"/>
  <c r="Y181" i="27" s="1"/>
  <c r="Y182" i="27"/>
  <c r="X183" i="27"/>
  <c r="Y183" i="27" s="1"/>
  <c r="X184" i="27"/>
  <c r="Y184" i="27" s="1"/>
  <c r="X185" i="27"/>
  <c r="Y185" i="27" s="1"/>
  <c r="X186" i="27"/>
  <c r="Y186" i="27" s="1"/>
  <c r="X187" i="27"/>
  <c r="Y187" i="27" s="1"/>
  <c r="X188" i="27"/>
  <c r="Y188" i="27" s="1"/>
  <c r="X189" i="27"/>
  <c r="Y189" i="27" s="1"/>
  <c r="X190" i="27"/>
  <c r="Y190" i="27" s="1"/>
  <c r="X191" i="27"/>
  <c r="Y191" i="27" s="1"/>
  <c r="X192" i="27"/>
  <c r="Y192" i="27" s="1"/>
  <c r="X193" i="27"/>
  <c r="Y193" i="27" s="1"/>
  <c r="X194" i="27"/>
  <c r="Y194" i="27" s="1"/>
  <c r="X196" i="27"/>
  <c r="Y196" i="27" s="1"/>
  <c r="X197" i="27"/>
  <c r="Y197" i="27" s="1"/>
  <c r="X198" i="27"/>
  <c r="Y198" i="27" s="1"/>
  <c r="X199" i="27"/>
  <c r="Y199" i="27" s="1"/>
  <c r="X200" i="27"/>
  <c r="X201" i="27"/>
  <c r="Y201" i="27" s="1"/>
  <c r="X202" i="27"/>
  <c r="Y202" i="27" s="1"/>
  <c r="X203" i="27"/>
  <c r="Y203" i="27" s="1"/>
  <c r="X204" i="27"/>
  <c r="Y204" i="27" s="1"/>
  <c r="X205" i="27"/>
  <c r="Y205" i="27" s="1"/>
  <c r="X206" i="27"/>
  <c r="Y206" i="27" s="1"/>
  <c r="X207" i="27"/>
  <c r="Y207" i="27" s="1"/>
  <c r="X208" i="27"/>
  <c r="Y208" i="27" s="1"/>
  <c r="X209" i="27"/>
  <c r="Y209" i="27" s="1"/>
  <c r="X210" i="27"/>
  <c r="Y210" i="27" s="1"/>
  <c r="X211" i="27"/>
  <c r="Y211" i="27" s="1"/>
  <c r="X212" i="27"/>
  <c r="Y212" i="27" s="1"/>
  <c r="X213" i="27"/>
  <c r="Y213" i="27" s="1"/>
  <c r="X214" i="27"/>
  <c r="Y214" i="27" s="1"/>
  <c r="X215" i="27"/>
  <c r="Y215" i="27" s="1"/>
  <c r="X216" i="27"/>
  <c r="Y216" i="27" s="1"/>
  <c r="X217" i="27"/>
  <c r="Y217" i="27" s="1"/>
  <c r="X218" i="27"/>
  <c r="Y218" i="27" s="1"/>
  <c r="X219" i="27"/>
  <c r="Y219" i="27" s="1"/>
  <c r="X220" i="27"/>
  <c r="Y220" i="27" s="1"/>
  <c r="X221" i="27"/>
  <c r="Y221" i="27" s="1"/>
  <c r="X222" i="27"/>
  <c r="Y222" i="27" s="1"/>
  <c r="X223" i="27"/>
  <c r="Y223" i="27" s="1"/>
  <c r="X224" i="27"/>
  <c r="Y224" i="27" s="1"/>
  <c r="X225" i="27"/>
  <c r="Y225" i="27" s="1"/>
  <c r="X226" i="27"/>
  <c r="Y226" i="27" s="1"/>
  <c r="X227" i="27"/>
  <c r="Y227" i="27" s="1"/>
  <c r="X228" i="27"/>
  <c r="Y228" i="27" s="1"/>
  <c r="X229" i="27"/>
  <c r="Y229" i="27" s="1"/>
  <c r="X230" i="27"/>
  <c r="Y230" i="27" s="1"/>
  <c r="X231" i="27"/>
  <c r="Y231" i="27" s="1"/>
  <c r="X232" i="27"/>
  <c r="Y232" i="27" s="1"/>
  <c r="X233" i="27"/>
  <c r="Y233" i="27" s="1"/>
  <c r="X234" i="27"/>
  <c r="Y234" i="27" s="1"/>
  <c r="X235" i="27"/>
  <c r="Y235" i="27" s="1"/>
  <c r="X236" i="27"/>
  <c r="Y236" i="27" s="1"/>
  <c r="X237" i="27"/>
  <c r="Y237" i="27" s="1"/>
  <c r="X238" i="27"/>
  <c r="Y238" i="27" s="1"/>
  <c r="X239" i="27"/>
  <c r="Y239" i="27" s="1"/>
  <c r="X240" i="27"/>
  <c r="Y240" i="27" s="1"/>
  <c r="X241" i="27"/>
  <c r="Y241" i="27" s="1"/>
  <c r="X242" i="27"/>
  <c r="Y242" i="27" s="1"/>
  <c r="X243" i="27"/>
  <c r="Y243" i="27" s="1"/>
  <c r="X244" i="27"/>
  <c r="Y244" i="27" s="1"/>
  <c r="X245" i="27"/>
  <c r="Y245" i="27" s="1"/>
  <c r="X246" i="27"/>
  <c r="Y246" i="27" s="1"/>
  <c r="X247" i="27"/>
  <c r="Y247" i="27" s="1"/>
  <c r="X248" i="27"/>
  <c r="Y248" i="27" s="1"/>
  <c r="X249" i="27"/>
  <c r="Y249" i="27" s="1"/>
  <c r="X250" i="27"/>
  <c r="Y250" i="27" s="1"/>
  <c r="X251" i="27"/>
  <c r="Y251" i="27" s="1"/>
  <c r="X252" i="27"/>
  <c r="Y252" i="27" s="1"/>
  <c r="X253" i="27"/>
  <c r="Y253" i="27" s="1"/>
  <c r="X254" i="27"/>
  <c r="Y254" i="27" s="1"/>
  <c r="X255" i="27"/>
  <c r="Y255" i="27" s="1"/>
  <c r="X256" i="27"/>
  <c r="Y256" i="27" s="1"/>
  <c r="X257" i="27"/>
  <c r="Y257" i="27" s="1"/>
  <c r="X258" i="27"/>
  <c r="Y258" i="27" s="1"/>
  <c r="X259" i="27"/>
  <c r="Y259" i="27" s="1"/>
  <c r="X260" i="27"/>
  <c r="Y260" i="27" s="1"/>
  <c r="X261" i="27"/>
  <c r="Y261" i="27" s="1"/>
  <c r="X262" i="27"/>
  <c r="Y262" i="27" s="1"/>
  <c r="X263" i="27"/>
  <c r="X264" i="27"/>
  <c r="Y264" i="27" s="1"/>
  <c r="X265" i="27"/>
  <c r="Y265" i="27" s="1"/>
  <c r="X266" i="27"/>
  <c r="Y266" i="27" s="1"/>
  <c r="X267" i="27"/>
  <c r="Y267" i="27" s="1"/>
  <c r="X268" i="27"/>
  <c r="Y268" i="27" s="1"/>
  <c r="X269" i="27"/>
  <c r="X270" i="27"/>
  <c r="X271" i="27"/>
  <c r="Y271" i="27" s="1"/>
  <c r="X272" i="27"/>
  <c r="Y272" i="27" s="1"/>
  <c r="X273" i="27"/>
  <c r="Y273" i="27" s="1"/>
  <c r="X274" i="27"/>
  <c r="Y274" i="27" s="1"/>
  <c r="X275" i="27"/>
  <c r="Y275" i="27" s="1"/>
  <c r="X276" i="27"/>
  <c r="Y276" i="27" s="1"/>
  <c r="X277" i="27"/>
  <c r="Y277" i="27" s="1"/>
  <c r="X278" i="27"/>
  <c r="Y278" i="27" s="1"/>
  <c r="X279" i="27"/>
  <c r="X280" i="27"/>
  <c r="Y280" i="27" s="1"/>
  <c r="X281" i="27"/>
  <c r="Y281" i="27" s="1"/>
  <c r="X282" i="27"/>
  <c r="Y282" i="27" s="1"/>
  <c r="X283" i="27"/>
  <c r="Y283" i="27" s="1"/>
  <c r="X284" i="27"/>
  <c r="Y284" i="27" s="1"/>
  <c r="X285" i="27"/>
  <c r="Y285" i="27" s="1"/>
  <c r="X286" i="27"/>
  <c r="Y286" i="27" s="1"/>
  <c r="X287" i="27"/>
  <c r="Y287" i="27" s="1"/>
  <c r="X288" i="27"/>
  <c r="Y288" i="27" s="1"/>
  <c r="X289" i="27"/>
  <c r="Y289" i="27" s="1"/>
  <c r="X290" i="27"/>
  <c r="Y290" i="27" s="1"/>
  <c r="X291" i="27"/>
  <c r="Y291" i="27" s="1"/>
  <c r="X292" i="27"/>
  <c r="Y292" i="27" s="1"/>
  <c r="X293" i="27"/>
  <c r="Y293" i="27" s="1"/>
  <c r="X294" i="27"/>
  <c r="Y294" i="27" s="1"/>
  <c r="X295" i="27"/>
  <c r="Y295" i="27" s="1"/>
  <c r="X296" i="27"/>
  <c r="Y296" i="27" s="1"/>
  <c r="X297" i="27"/>
  <c r="Y297" i="27" s="1"/>
  <c r="X298" i="27"/>
  <c r="Y298" i="27" s="1"/>
  <c r="X299" i="27"/>
  <c r="Y299" i="27" s="1"/>
  <c r="X300" i="27"/>
  <c r="Y300" i="27" s="1"/>
  <c r="X301" i="27"/>
  <c r="X302" i="27"/>
  <c r="Y302" i="27" s="1"/>
  <c r="X303" i="27"/>
  <c r="Y303" i="27" s="1"/>
  <c r="X304" i="27"/>
  <c r="Y304" i="27" s="1"/>
  <c r="X305" i="27"/>
  <c r="Y305" i="27" s="1"/>
  <c r="X306" i="27"/>
  <c r="Y306" i="27" s="1"/>
  <c r="X307" i="27"/>
  <c r="Y307" i="27" s="1"/>
  <c r="X308" i="27"/>
  <c r="Y308" i="27" s="1"/>
  <c r="X309" i="27"/>
  <c r="Y309" i="27" s="1"/>
  <c r="X310" i="27"/>
  <c r="Y310" i="27" s="1"/>
  <c r="X311" i="27"/>
  <c r="Y311" i="27" s="1"/>
  <c r="X312" i="27"/>
  <c r="X313" i="27"/>
  <c r="Y313" i="27" s="1"/>
  <c r="X314" i="27"/>
  <c r="Y314" i="27" s="1"/>
  <c r="X315" i="27"/>
  <c r="Y315" i="27" s="1"/>
  <c r="X316" i="27"/>
  <c r="Y316" i="27" s="1"/>
  <c r="X317" i="27"/>
  <c r="Y317" i="27" s="1"/>
  <c r="X318" i="27"/>
  <c r="Y318" i="27" s="1"/>
  <c r="X319" i="27"/>
  <c r="X320" i="27"/>
  <c r="X321" i="27"/>
  <c r="X322" i="27"/>
  <c r="X323" i="27"/>
  <c r="X324" i="27"/>
  <c r="Y324" i="27" s="1"/>
  <c r="X325" i="27"/>
  <c r="Y325" i="27" s="1"/>
  <c r="X326" i="27"/>
  <c r="Y326" i="27" s="1"/>
  <c r="X327" i="27"/>
  <c r="Y327" i="27" s="1"/>
  <c r="X328" i="27"/>
  <c r="Y328" i="27" s="1"/>
  <c r="X329" i="27"/>
  <c r="Y329" i="27" s="1"/>
  <c r="X330" i="27"/>
  <c r="Y330" i="27" s="1"/>
  <c r="X331" i="27"/>
  <c r="Y331" i="27" s="1"/>
  <c r="X332" i="27"/>
  <c r="Y332" i="27" s="1"/>
  <c r="X333" i="27"/>
  <c r="Y333" i="27" s="1"/>
  <c r="X334" i="27"/>
  <c r="Y334" i="27" s="1"/>
  <c r="X335" i="27"/>
  <c r="Y335" i="27" s="1"/>
  <c r="X336" i="27"/>
  <c r="X337" i="27"/>
  <c r="Y337" i="27" s="1"/>
  <c r="X338" i="27"/>
  <c r="Y338" i="27" s="1"/>
  <c r="X339" i="27"/>
  <c r="Y339" i="27" s="1"/>
  <c r="X340" i="27"/>
  <c r="Y340" i="27" s="1"/>
  <c r="X341" i="27"/>
  <c r="Y341" i="27" s="1"/>
  <c r="X342" i="27"/>
  <c r="Y342" i="27" s="1"/>
  <c r="X343" i="27"/>
  <c r="Y343" i="27" s="1"/>
  <c r="X344" i="27"/>
  <c r="Y344" i="27" s="1"/>
  <c r="X345" i="27"/>
  <c r="Y345" i="27" s="1"/>
  <c r="X346" i="27"/>
  <c r="Y346" i="27" s="1"/>
  <c r="X347" i="27"/>
  <c r="Y347" i="27" s="1"/>
  <c r="X348" i="27"/>
  <c r="Y348" i="27" s="1"/>
  <c r="X349" i="27"/>
  <c r="Y349" i="27" s="1"/>
  <c r="X350" i="27"/>
  <c r="Y350" i="27" s="1"/>
  <c r="X351" i="27"/>
  <c r="Y351" i="27" s="1"/>
  <c r="X352" i="27"/>
  <c r="Y352" i="27" s="1"/>
  <c r="X353" i="27"/>
  <c r="X354" i="27"/>
  <c r="Y354" i="27" s="1"/>
  <c r="X355" i="27"/>
  <c r="Y355" i="27" s="1"/>
  <c r="X356" i="27"/>
  <c r="Y356" i="27" s="1"/>
  <c r="X357" i="27"/>
  <c r="Y357" i="27" s="1"/>
  <c r="X358" i="27"/>
  <c r="Y358" i="27" s="1"/>
  <c r="X359" i="27"/>
  <c r="Y359" i="27" s="1"/>
  <c r="X360" i="27"/>
  <c r="Y360" i="27" s="1"/>
  <c r="X361" i="27"/>
  <c r="X362" i="27"/>
  <c r="X363" i="27"/>
  <c r="Y363" i="27" s="1"/>
  <c r="X364" i="27"/>
  <c r="Y364" i="27" s="1"/>
  <c r="X365" i="27"/>
  <c r="Y365" i="27" s="1"/>
  <c r="X366" i="27"/>
  <c r="Y366" i="27" s="1"/>
  <c r="X367" i="27"/>
  <c r="Y367" i="27" s="1"/>
  <c r="X368" i="27"/>
  <c r="Y368" i="27" s="1"/>
  <c r="X369" i="27"/>
  <c r="Y369" i="27" s="1"/>
  <c r="X370" i="27"/>
  <c r="Y370" i="27" s="1"/>
  <c r="X371" i="27"/>
  <c r="Y371" i="27" s="1"/>
  <c r="X372" i="27"/>
  <c r="Y372" i="27" s="1"/>
  <c r="X373" i="27"/>
  <c r="Y373" i="27" s="1"/>
  <c r="X374" i="27"/>
  <c r="Y374" i="27" s="1"/>
  <c r="X375" i="27"/>
  <c r="Y375" i="27" s="1"/>
  <c r="X376" i="27"/>
  <c r="Y376" i="27" s="1"/>
  <c r="X377" i="27"/>
  <c r="Y377" i="27" s="1"/>
  <c r="X378" i="27"/>
  <c r="Y378" i="27" s="1"/>
  <c r="X379" i="27"/>
  <c r="Y379" i="27" s="1"/>
  <c r="X380" i="27"/>
  <c r="Y380" i="27" s="1"/>
  <c r="X382" i="27"/>
  <c r="Y382" i="27" s="1"/>
  <c r="X383" i="27"/>
  <c r="Y383" i="27" s="1"/>
  <c r="X384" i="27"/>
  <c r="Y384" i="27" s="1"/>
  <c r="X385" i="27"/>
  <c r="Y385" i="27" s="1"/>
  <c r="X386" i="27"/>
  <c r="Y386" i="27" s="1"/>
  <c r="X387" i="27"/>
  <c r="Y387" i="27" s="1"/>
  <c r="X388" i="27"/>
  <c r="Y388" i="27" s="1"/>
  <c r="X389" i="27"/>
  <c r="Y389" i="27" s="1"/>
  <c r="X390" i="27"/>
  <c r="Y390" i="27" s="1"/>
  <c r="X391" i="27"/>
  <c r="Y391" i="27" s="1"/>
  <c r="X392" i="27"/>
  <c r="Y392" i="27" s="1"/>
  <c r="X393" i="27"/>
  <c r="Y393" i="27" s="1"/>
  <c r="X394" i="27"/>
  <c r="Y394" i="27" s="1"/>
  <c r="X395" i="27"/>
  <c r="Y395" i="27" s="1"/>
  <c r="X396" i="27"/>
  <c r="X397" i="27"/>
  <c r="X398" i="27"/>
  <c r="Y398" i="27" s="1"/>
  <c r="X399" i="27"/>
  <c r="Y399" i="27" s="1"/>
  <c r="X400" i="27"/>
  <c r="Y400" i="27" s="1"/>
  <c r="X401" i="27"/>
  <c r="Y401" i="27" s="1"/>
  <c r="X402" i="27"/>
  <c r="Y402" i="27" s="1"/>
  <c r="X403" i="27"/>
  <c r="Y403" i="27" s="1"/>
  <c r="X404" i="27"/>
  <c r="Y404" i="27" s="1"/>
  <c r="X405" i="27"/>
  <c r="Y405" i="27" s="1"/>
  <c r="X406" i="27"/>
  <c r="Y406" i="27" s="1"/>
  <c r="X407" i="27"/>
  <c r="Y407" i="27" s="1"/>
  <c r="X408" i="27"/>
  <c r="Y408" i="27" s="1"/>
  <c r="X409" i="27"/>
  <c r="Y409" i="27" s="1"/>
  <c r="X410" i="27"/>
  <c r="Y410" i="27" s="1"/>
  <c r="X411" i="27"/>
  <c r="Y411" i="27" s="1"/>
  <c r="X412" i="27"/>
  <c r="Y412" i="27" s="1"/>
  <c r="X413" i="27"/>
  <c r="Y413" i="27" s="1"/>
  <c r="Y414" i="27"/>
  <c r="Y415" i="27"/>
  <c r="Y416" i="27"/>
  <c r="Y417" i="27"/>
  <c r="Y418" i="27"/>
  <c r="Y419" i="27"/>
  <c r="Y420" i="27"/>
  <c r="X421" i="27"/>
  <c r="X422" i="27"/>
  <c r="X423" i="27"/>
  <c r="Y423" i="27" s="1"/>
  <c r="X424" i="27"/>
  <c r="Y424" i="27" s="1"/>
  <c r="X425" i="27"/>
  <c r="Y425" i="27" s="1"/>
  <c r="X426" i="27"/>
  <c r="Y426" i="27" s="1"/>
  <c r="X427" i="27"/>
  <c r="Y427" i="27" s="1"/>
  <c r="X428" i="27"/>
  <c r="Y428" i="27" s="1"/>
  <c r="X429" i="27"/>
  <c r="Y429" i="27" s="1"/>
  <c r="X430" i="27"/>
  <c r="Y430" i="27" s="1"/>
  <c r="X431" i="27"/>
  <c r="Y431" i="27" s="1"/>
  <c r="X433" i="27"/>
  <c r="Y433" i="27" s="1"/>
  <c r="X434" i="27"/>
  <c r="Y434" i="27" s="1"/>
  <c r="X435" i="27"/>
  <c r="Y435" i="27" s="1"/>
  <c r="X436" i="27"/>
  <c r="Y436" i="27" s="1"/>
  <c r="X437" i="27"/>
  <c r="Y437" i="27" s="1"/>
  <c r="X438" i="27"/>
  <c r="Y438" i="27" s="1"/>
  <c r="X439" i="27"/>
  <c r="X440" i="27"/>
  <c r="X441" i="27"/>
  <c r="Y441" i="27" s="1"/>
  <c r="X442" i="27"/>
  <c r="Y442" i="27" s="1"/>
  <c r="X443" i="27"/>
  <c r="Y443" i="27" s="1"/>
  <c r="X444" i="27"/>
  <c r="Y444" i="27" s="1"/>
  <c r="X445" i="27"/>
  <c r="Y445" i="27" s="1"/>
  <c r="X446" i="27"/>
  <c r="Y446" i="27" s="1"/>
  <c r="X447" i="27"/>
  <c r="Y447" i="27" s="1"/>
  <c r="X448" i="27"/>
  <c r="X449" i="27"/>
  <c r="Y449" i="27" s="1"/>
  <c r="X450" i="27"/>
  <c r="Y450" i="27" s="1"/>
  <c r="X451" i="27"/>
  <c r="Y451" i="27" s="1"/>
  <c r="X452" i="27"/>
  <c r="Y452" i="27" s="1"/>
  <c r="X453" i="27"/>
  <c r="Y453" i="27" s="1"/>
  <c r="X454" i="27"/>
  <c r="Y454" i="27" s="1"/>
  <c r="X455" i="27"/>
  <c r="Y455" i="27" s="1"/>
  <c r="X456" i="27"/>
  <c r="Y456" i="27" s="1"/>
  <c r="X457" i="27"/>
  <c r="Y457" i="27" s="1"/>
  <c r="X458" i="27"/>
  <c r="Y458" i="27" s="1"/>
  <c r="X459" i="27"/>
  <c r="Y459" i="27" s="1"/>
  <c r="X460" i="27"/>
  <c r="Y460" i="27" s="1"/>
  <c r="X461" i="27"/>
  <c r="Y461" i="27" s="1"/>
  <c r="X462" i="27"/>
  <c r="Y462" i="27" s="1"/>
  <c r="X463" i="27"/>
  <c r="Y463" i="27" s="1"/>
  <c r="Y543" i="27"/>
  <c r="Y544" i="27"/>
  <c r="Y545" i="27"/>
</calcChain>
</file>

<file path=xl/sharedStrings.xml><?xml version="1.0" encoding="utf-8"?>
<sst xmlns="http://schemas.openxmlformats.org/spreadsheetml/2006/main" count="8722" uniqueCount="2624">
  <si>
    <t>Földmunka</t>
  </si>
  <si>
    <t>Minőségi kerti föld elterítése, anyagárral, helyszínre szállításával, bedolgozásával.</t>
  </si>
  <si>
    <t>27 % ÁFA:</t>
  </si>
  <si>
    <r>
      <t>A cserjék virágzását figyelembe véve a megfelelő időben évente egyszer,</t>
    </r>
    <r>
      <rPr>
        <b/>
        <i/>
        <sz val="10"/>
        <rFont val="Arial"/>
        <family val="2"/>
        <charset val="238"/>
      </rPr>
      <t xml:space="preserve"> </t>
    </r>
    <r>
      <rPr>
        <sz val="10"/>
        <rFont val="Arial"/>
        <family val="2"/>
        <charset val="238"/>
      </rPr>
      <t xml:space="preserve">nyesedék aznapi összeszedésével, lerakóhelyre szállítással, lerakási díjjal. </t>
    </r>
  </si>
  <si>
    <r>
      <t>Növények anyagára nélkül, min. 60 x 60 x 60 cm-es ültetőgödör ásással, talajcserével, tápanyag-utánpótlással</t>
    </r>
    <r>
      <rPr>
        <b/>
        <i/>
        <sz val="10"/>
        <rFont val="Arial"/>
        <family val="2"/>
        <charset val="238"/>
      </rPr>
      <t>,</t>
    </r>
    <r>
      <rPr>
        <sz val="10"/>
        <rFont val="Arial"/>
        <family val="2"/>
        <charset val="238"/>
      </rPr>
      <t xml:space="preserve"> 100 %-os eredési garanciával.</t>
    </r>
  </si>
  <si>
    <t>Rögzített pad és egyéb utcabútor kihelyezése (áthelyezése)</t>
  </si>
  <si>
    <t>Pad és egyéb utcabútor anyagár</t>
  </si>
  <si>
    <t>m3</t>
  </si>
  <si>
    <t>m3/alkalom</t>
  </si>
  <si>
    <t>Termőtalaj terítése</t>
  </si>
  <si>
    <t>db/alkalom</t>
  </si>
  <si>
    <t>Sövénynyírás előtt a szemét kiszedése, valamint a más fajú magoncok, kúszónövények eltávolítása tőben. Sövény nyírása évi 2x-ri alkalommal, nyesedék lerakóhelyre szállításával, lerakási díjjal. További munkák meghatározásánál 1 fm sövényt 0,5 m2 cserjefelületnek kell számolni.</t>
  </si>
  <si>
    <t>Illegális hulladék elszállítása</t>
  </si>
  <si>
    <t>Ft/év</t>
  </si>
  <si>
    <t>Közterületen engedélyezett növényvédő szerek alkalmazásával, anyagárral, a mindenkori hatályos jogszabályok által előírt engedélyek beszerzésével, a lakosság, a jegyző, a városi kertész és a mindenkor illetékes államigazgatási szerv (a permetezés megkezdése előtt min. 5 munkanappal) értesítésével, évi kétszeri alkalommal. A közterületi növényvédelem optimális időpontjának meghatározásához szükséges adatok, szakvélemények beszerzésével. A Vállalkozónak minden év február 28-ig növényvédelmi tervet kell készítenie a különböző fafajokra lebontva, az egyes utcákban darabszám feltüntetésével. A permetezést a mindenkor hatályos jogszabályok szerint kell végezni. A Vállalkozónak készülnie, s védekeznie kell az újonnan megjelenő kártevőkkel szemben.</t>
  </si>
  <si>
    <t>Utcabútorok (padok, favédő korlátok, planténerek, pergola, növényrács, önkormányzati hirdető berendezések stb.) állagmegóvó szükség szerinti karbantartó festése (fa és fém részek) tisztítást, csiszolást követően.</t>
  </si>
  <si>
    <t>Utcabútorok (padok, favédő korlátok, hulladékgyűjtők, kerékpártartók, planténerek, pergola, növényrács, stb. karbantartása természetes elhasználódásból vagy rongálásból, lopásból adódóan. Észleléstől, bejelentéstől számított 2 héten belül ki kell javítani, ill. a szükséges alkatrészt meg kell rendelni, a balesetveszélyt azonnal el kell hárítani.</t>
  </si>
  <si>
    <t>A közterületre kerülő utcabútor egyedi árajánlat alapján kerül megrendelésre.</t>
  </si>
  <si>
    <t>A szobrok állapotának  folyamatos figyelemmel kísérése, az előforduló esetleges rendellenességek soron kívül történő jelentésével. A szobrok szükség szerinti takarítása, tisztítása, anyagárral (pl. madárürülék, stb.).  A szobrokról elszáradt koszorúk, virágok, kiégett mécsesek eltávolítása. A szobrokról a graffiti eltávolítása, restaurátor bevonásával. Nem tartozik ide a rongálásból eredő károk javítása.</t>
  </si>
  <si>
    <t>Térkőburkolat javítása</t>
  </si>
  <si>
    <t>24.</t>
  </si>
  <si>
    <t>25.</t>
  </si>
  <si>
    <t>26.</t>
  </si>
  <si>
    <t>27.</t>
  </si>
  <si>
    <t>28.</t>
  </si>
  <si>
    <t>29.</t>
  </si>
  <si>
    <t>30.</t>
  </si>
  <si>
    <t>31.</t>
  </si>
  <si>
    <t>32.</t>
  </si>
  <si>
    <t>33.</t>
  </si>
  <si>
    <t>34.</t>
  </si>
  <si>
    <t>35.</t>
  </si>
  <si>
    <t>36.</t>
  </si>
  <si>
    <t>37.</t>
  </si>
  <si>
    <t>38.</t>
  </si>
  <si>
    <t>39.</t>
  </si>
  <si>
    <t>40.</t>
  </si>
  <si>
    <t>41.</t>
  </si>
  <si>
    <t>42.</t>
  </si>
  <si>
    <t>43.</t>
  </si>
  <si>
    <t>Sportpályák fenntartása, üzemeltetése</t>
  </si>
  <si>
    <t>Ft/hónap</t>
  </si>
  <si>
    <t>Szökőkutak üzemeltetése, karbantartása, téliesítése, víz- és csatornadíj</t>
  </si>
  <si>
    <t>ÖSSZESEN (nettó):</t>
  </si>
  <si>
    <t>ÖSSZESEN (bruttó):</t>
  </si>
  <si>
    <t>Munkafázisok részletezése</t>
  </si>
  <si>
    <t>Légvezeték alatt vagy szűk utcákban álló, közlekedést akadályozó (lehajló ágak) fák metszése, a nyesedék lerakóhelyre szállításával, lerakási díjjal.</t>
  </si>
  <si>
    <t>Fajtajellegre jellemző habitus megtartásával történő metszés,  a nyesedék lerakóhelyre szállításával, lerakási díjjal.</t>
  </si>
  <si>
    <t>Vegetációs időszakban végzendő  törzsből kiinduló hajtások és tősarjak (tőből), valamint a közlekedési űrszelvénybe lógó, közlekedést zavaró ágak eltávolítása a nyesedék lerakóhelyre szállításával, lerakási díjjal.</t>
  </si>
  <si>
    <t>Gépi tuskómarás, terület elegyengetése, szükség szerint földfeltöltéssel 4 dkg/m2 fűmagvetéssel, fenntartás első kaszálásig.</t>
  </si>
  <si>
    <t>44.</t>
  </si>
  <si>
    <t>45.</t>
  </si>
  <si>
    <t>46.</t>
  </si>
  <si>
    <t>47.</t>
  </si>
  <si>
    <t>48.</t>
  </si>
  <si>
    <t>49.</t>
  </si>
  <si>
    <t>50.</t>
  </si>
  <si>
    <t>Sorszám</t>
  </si>
  <si>
    <t>Kerti betonszegély építése C8 betongerendába rögzítve.</t>
  </si>
  <si>
    <t>1.</t>
  </si>
  <si>
    <t>2.</t>
  </si>
  <si>
    <t>3.</t>
  </si>
  <si>
    <t>4.</t>
  </si>
  <si>
    <t>5.</t>
  </si>
  <si>
    <t>6.</t>
  </si>
  <si>
    <t>7.</t>
  </si>
  <si>
    <t>8.</t>
  </si>
  <si>
    <t>9.</t>
  </si>
  <si>
    <t>10.</t>
  </si>
  <si>
    <t>11.</t>
  </si>
  <si>
    <t>12.</t>
  </si>
  <si>
    <t>13.</t>
  </si>
  <si>
    <t>14.</t>
  </si>
  <si>
    <t>15.</t>
  </si>
  <si>
    <t>16.</t>
  </si>
  <si>
    <t>17.</t>
  </si>
  <si>
    <t>18.</t>
  </si>
  <si>
    <t>19.</t>
  </si>
  <si>
    <t>20.</t>
  </si>
  <si>
    <t>21.</t>
  </si>
  <si>
    <t>22.</t>
  </si>
  <si>
    <t>23.</t>
  </si>
  <si>
    <t>Bepiszkolódott utcabútorok tisztítása mosószeres vízzel.</t>
  </si>
  <si>
    <t>Rendezvényekhez kapcsolódóan városon belül történő mozgatás.</t>
  </si>
  <si>
    <t>db</t>
  </si>
  <si>
    <t>Ft/db</t>
  </si>
  <si>
    <t>Gömbkoronájú fák 2-3 évenkénti visszametszése</t>
  </si>
  <si>
    <t>Vegetációs időszakban végzendő metszés</t>
  </si>
  <si>
    <t>cm</t>
  </si>
  <si>
    <t>Ft/cm</t>
  </si>
  <si>
    <t>Tuskómarás</t>
  </si>
  <si>
    <t>Karózás</t>
  </si>
  <si>
    <t>Ft/db/hónap</t>
  </si>
  <si>
    <t>Ft/db/alkalom</t>
  </si>
  <si>
    <t>tétel</t>
  </si>
  <si>
    <t>Ft/tétel/év</t>
  </si>
  <si>
    <t>Cserjemetszés</t>
  </si>
  <si>
    <t>m2</t>
  </si>
  <si>
    <t>Ft/m2</t>
  </si>
  <si>
    <t>Ft/m2/alkalom</t>
  </si>
  <si>
    <t>Cserje, bozót irtás</t>
  </si>
  <si>
    <t>Cserjeültetés K 8L-ig</t>
  </si>
  <si>
    <t>Cserjeültetés K 8L felett</t>
  </si>
  <si>
    <t>Lekorlátozás</t>
  </si>
  <si>
    <t>fm</t>
  </si>
  <si>
    <t>Ft/fm</t>
  </si>
  <si>
    <t>Sövénynyírás</t>
  </si>
  <si>
    <t>Ft/fm/alkalom</t>
  </si>
  <si>
    <t>Fenyőkéreg terítése</t>
  </si>
  <si>
    <t>Önkormányzati, városi rendezvények helyszínein élő növénydekoráció biztosítása</t>
  </si>
  <si>
    <t>Meglévő egynyári virágágy beültetése ápolása, gondozása</t>
  </si>
  <si>
    <t>Ft/m2/hónap</t>
  </si>
  <si>
    <t>Meglévő évelők gondozása</t>
  </si>
  <si>
    <t>Évelők ültetése</t>
  </si>
  <si>
    <t>Éves mennyiség</t>
  </si>
  <si>
    <t>Növényültetésre szánt  új terület előkészítése, talajjavítás tőzegbedolgozással</t>
  </si>
  <si>
    <t>Új gyepfelület kialakítása</t>
  </si>
  <si>
    <t>Fűnyírás, gyepszélnyírással (beleértve árkok, padkák)</t>
  </si>
  <si>
    <t>Lomb összegyűjtése, elszállítása</t>
  </si>
  <si>
    <t>Növényvédelem - fák</t>
  </si>
  <si>
    <t>53.</t>
  </si>
  <si>
    <t>54.</t>
  </si>
  <si>
    <t>55.</t>
  </si>
  <si>
    <t>Utcabútorok festése</t>
  </si>
  <si>
    <t>56.</t>
  </si>
  <si>
    <t>Utcabútorok karbantartása, javítása</t>
  </si>
  <si>
    <t>57.</t>
  </si>
  <si>
    <t>Utcabútorok tisztítása</t>
  </si>
  <si>
    <t>Ft/db/alakalom</t>
  </si>
  <si>
    <t>58.</t>
  </si>
  <si>
    <t>Mobil utcabútorok mozgatása</t>
  </si>
  <si>
    <t>59.</t>
  </si>
  <si>
    <t>60.</t>
  </si>
  <si>
    <t>61.</t>
  </si>
  <si>
    <t>62.</t>
  </si>
  <si>
    <t>Bontás</t>
  </si>
  <si>
    <t>Talaj előkészítéssel, 3 cm humuszterítéssel, tápanyag-utánpótlással, 4 dkg/m2 fűmagvetéssel anyagárral, hengerezéssel, fenntartással első kaszálásig, tápanyagárral, szükség szerint a terület lehatárolásával.</t>
  </si>
  <si>
    <t>A cserjefelületekben gyom-, szemét-, és lombmentes talaj biztosítása. Lerakóhelyre szállítással, lerakási díjjal.</t>
  </si>
  <si>
    <t>Vízszintesen és függőlegesen (földbe leverve) álló tetőlécekből összeállított, 50 cm magas erős lekorlátozás az új cserjetelepítések megvédése és az áttaposások megakadályozása céljából.</t>
  </si>
  <si>
    <t>8 cm vastagságban, anyagárral, helyszínre szállítással, terítéssel.</t>
  </si>
  <si>
    <t>Ft/m3</t>
  </si>
  <si>
    <t>51.</t>
  </si>
  <si>
    <t>Munkatípus</t>
  </si>
  <si>
    <t>Éves szorzószám (hónapok, alkalmak száma)</t>
  </si>
  <si>
    <t>Elszámolási egység</t>
  </si>
  <si>
    <t>Parképítési,- felújítási és bontási munkálatokhoz kötődő földmunka végzése gépi- és kiegészítő kézi munkával, 16%-os terephajlásig. Tereprendezés esetén a földmű vízszintes felületének rendezése a felesleges föld elterítésével, tömörítés nélkül. Tükörkiszedés és bontás esetén a kitermelt földmennyiség lerakóhelyre történő szállításával, lerakási díjjal.</t>
  </si>
  <si>
    <t>63.</t>
  </si>
  <si>
    <t>Köztéri szobrok állapotának figyelemmel kísérése, tisztítása, takarítása</t>
  </si>
  <si>
    <t>Térkőburkolat kialakítása</t>
  </si>
  <si>
    <t>Szegély</t>
  </si>
  <si>
    <t>Keményfa karóval anyagárral, kihelyezéssel, kötözéssel.  2-es vagy 3-as karózás esetében 2 illetve 3 db-bal kell elszámolni.</t>
  </si>
  <si>
    <t>Aszfaltos pályák fenntartása (márciustól októberig), évenkénti hézagkiöntés, szükség szerinti gödrösödés megszűntetése, vonalak felfestése. A kapuk, kosárpalánkok labdafogó hálók javítása, festése. A kapuhálók, kosárgyűrűk folyamatos szükség szerinti pótlása, cseréje. Ping-pong asztalok fém hálóinak szükség szerinti javítása, cseréje.</t>
  </si>
  <si>
    <t>mennyiség egysége</t>
  </si>
  <si>
    <t>Növények anyagára nélkül, min. 40 x 40 x 40 cm-es ültetőgödör ásással, talajcserével, tápanyag-utánpótlással, 100 %-os eredési garanciával.</t>
  </si>
  <si>
    <t>Jogerős határozat alapján, vagy száraz, balesetveszélyesnek ítélt fa kivágása (digitális fakataszterben történő feltüntetésével), a nyesedék lerakóhelyre szállításával, lerakási díjjal. A fakivágásokról folyamatosan külön listát kell vezetni, s valamennyi kivágott fát tartalmazó éves jelentést kell készíteni (fa helye, faja, törzsátmárő, kivágás indoka megjelölésével) minden év december 31-ig.</t>
  </si>
  <si>
    <t>Szökőkutak üzemeltetése karbantartási útmutató alapján minden év március 15-től október 23-ig, naponta 7 órától 21 óráig (kivéve Savaria tér: 9 órától 21 óráig). Heti egyszeri, illetve szükség szerinti vízfeltöltéssel, víz teljes cseréjével, folyamatos takarítással (vízkőmentesítés, vegyszerezés, izzócsere, fúvókák tisztítása, stb.). A vízvételi lehetőséget az önkormányzat biztosítja, a vízfogyasztást azonban a vállalkozó fizeti. Szükség szerinti karbantartással (természetes elhasználódás, rongálás és lopás miatt) a szökőkutak teljes egészére vonatkozóan a medence, vízgépészet, aknák egyaránt anyagárral. Téliesítés anyagárral. A szökőkutakon a következő feliratot tartalmazó információs táblát kell elhelyezni (esetenként pótolni) időjárásálló kivitelben: "A víz fürdésre és fogyasztásra alkalmatlan". Az előírt üzemelési rend időjárásnak, programoknak megfelelően változhat. (Nem vonatkozik a teljes felújításra.)</t>
  </si>
  <si>
    <t>Szombathelyi Parkfenntartási Kft.</t>
  </si>
  <si>
    <t>SZMJV Önkormányzata</t>
  </si>
  <si>
    <t>eibe</t>
  </si>
  <si>
    <t>meglévő</t>
  </si>
  <si>
    <t>fitnesz eszköz</t>
  </si>
  <si>
    <t>3785/302</t>
  </si>
  <si>
    <t>Kassák Lajos utca 12-20.</t>
  </si>
  <si>
    <t>0544</t>
  </si>
  <si>
    <t>0543</t>
  </si>
  <si>
    <t>0542</t>
  </si>
  <si>
    <t>gumilap: GRANUFLEX FS70 50x50 cm</t>
  </si>
  <si>
    <t>MK 69254594 0001</t>
  </si>
  <si>
    <t>SB 2339</t>
  </si>
  <si>
    <t>Haász Kft.</t>
  </si>
  <si>
    <t>Kombinált oldalsó láblengető és derékforgató</t>
  </si>
  <si>
    <t>4996</t>
  </si>
  <si>
    <t>Tóth István park (fitnesz park)</t>
  </si>
  <si>
    <t>0541</t>
  </si>
  <si>
    <t>MK 69249564 0001</t>
  </si>
  <si>
    <t>SB 2338</t>
  </si>
  <si>
    <t>Dupla lábtológép</t>
  </si>
  <si>
    <t>0540</t>
  </si>
  <si>
    <t>SB 2312</t>
  </si>
  <si>
    <t>Basic street workout állvány</t>
  </si>
  <si>
    <t>0539</t>
  </si>
  <si>
    <t>gumilap: KAT-GT1-60/15, 50x50x6 cm</t>
  </si>
  <si>
    <t>T-41065/31/2016</t>
  </si>
  <si>
    <t>FKP14-H360</t>
  </si>
  <si>
    <t>Katker 2005 Kft.</t>
  </si>
  <si>
    <t>Párhuzamos korlát 3 elemes</t>
  </si>
  <si>
    <t>2164/10</t>
  </si>
  <si>
    <t>11-es huszár úti lakótelep (fitnesz park)</t>
  </si>
  <si>
    <t>0538</t>
  </si>
  <si>
    <t>T-41065/7/2016</t>
  </si>
  <si>
    <t>FKP14-H019_B</t>
  </si>
  <si>
    <t>Vízszintes létra</t>
  </si>
  <si>
    <t>0537</t>
  </si>
  <si>
    <t>T-41065/9/2016</t>
  </si>
  <si>
    <t>FKP14-H022_B</t>
  </si>
  <si>
    <t>Monkey Rack</t>
  </si>
  <si>
    <t>0536</t>
  </si>
  <si>
    <t>T-41116/1/2018</t>
  </si>
  <si>
    <t>EE-03_03</t>
  </si>
  <si>
    <t>Lépegető</t>
  </si>
  <si>
    <t>0535</t>
  </si>
  <si>
    <t>T-41065/33/2016</t>
  </si>
  <si>
    <t>KP14-0001-3</t>
  </si>
  <si>
    <t>Fekvőtámasz elemek</t>
  </si>
  <si>
    <t>0534</t>
  </si>
  <si>
    <t>T-41065/23/2016</t>
  </si>
  <si>
    <t>FKP14-H190_00</t>
  </si>
  <si>
    <t>Z tolódzkodó oszlopon</t>
  </si>
  <si>
    <t>0533</t>
  </si>
  <si>
    <t>T-41065/34/2016</t>
  </si>
  <si>
    <t>KP14-0010_C</t>
  </si>
  <si>
    <t>Tolódzkodó állvány</t>
  </si>
  <si>
    <t>0532</t>
  </si>
  <si>
    <t>T-41116/5/2018</t>
  </si>
  <si>
    <t>OE-03_02</t>
  </si>
  <si>
    <t>Hátizom erősítő oszlopon</t>
  </si>
  <si>
    <t>0531</t>
  </si>
  <si>
    <t>T-41116/4/2018</t>
  </si>
  <si>
    <t>OE-06_01</t>
  </si>
  <si>
    <t>Hasizom erősítő oszlopon</t>
  </si>
  <si>
    <t>0530</t>
  </si>
  <si>
    <t>T-41065/3/2016</t>
  </si>
  <si>
    <t>FKP14-E110</t>
  </si>
  <si>
    <t>Vízszintes hullám</t>
  </si>
  <si>
    <t>0529</t>
  </si>
  <si>
    <t>T-41065/29/2016</t>
  </si>
  <si>
    <t>FKP14-H340</t>
  </si>
  <si>
    <t>Kombinált húzódzkodó</t>
  </si>
  <si>
    <t>0528</t>
  </si>
  <si>
    <t>T-41065/19/2016</t>
  </si>
  <si>
    <t>FKP14-H070-01_A</t>
  </si>
  <si>
    <t>Multi húzódzkodó 1500</t>
  </si>
  <si>
    <t>0527</t>
  </si>
  <si>
    <t>T-41065/14/2016</t>
  </si>
  <si>
    <t>FKP14-H027</t>
  </si>
  <si>
    <t>Egyenes húzódzkodó</t>
  </si>
  <si>
    <t>0526</t>
  </si>
  <si>
    <t>T-41116/10/2018</t>
  </si>
  <si>
    <t>KE-14_01</t>
  </si>
  <si>
    <t>Multi tréner dupla</t>
  </si>
  <si>
    <t>0525</t>
  </si>
  <si>
    <t>T-41065/17/2016</t>
  </si>
  <si>
    <t>FKP14-H030-19-01</t>
  </si>
  <si>
    <t>Bordásfal 1900</t>
  </si>
  <si>
    <t>0524</t>
  </si>
  <si>
    <t>Alacsony húzódzkodó</t>
  </si>
  <si>
    <t>0523</t>
  </si>
  <si>
    <t>T-41065/18/2016</t>
  </si>
  <si>
    <t>FKP14-H060_A</t>
  </si>
  <si>
    <t>Alacsony húzódzkodó-tolódzkodó</t>
  </si>
  <si>
    <t>0522</t>
  </si>
  <si>
    <t>gyöngykavics burkolat</t>
  </si>
  <si>
    <t>14572</t>
  </si>
  <si>
    <t xml:space="preserve"> II. János Pál pápa körút (fitnesz park)</t>
  </si>
  <si>
    <t>0521</t>
  </si>
  <si>
    <t>0520</t>
  </si>
  <si>
    <t>0519</t>
  </si>
  <si>
    <t>7584</t>
  </si>
  <si>
    <t>Kötő utcai park (fitnesz park)</t>
  </si>
  <si>
    <t>0518</t>
  </si>
  <si>
    <t>0517</t>
  </si>
  <si>
    <t>0516</t>
  </si>
  <si>
    <t>T-41065/1/2016</t>
  </si>
  <si>
    <t>FKP14-040</t>
  </si>
  <si>
    <t>0515</t>
  </si>
  <si>
    <t>0514</t>
  </si>
  <si>
    <t>0513</t>
  </si>
  <si>
    <t>0512</t>
  </si>
  <si>
    <t>T-41065/12/2016</t>
  </si>
  <si>
    <t>FKP14-H025_C</t>
  </si>
  <si>
    <t>0511</t>
  </si>
  <si>
    <t>T-41065/10/2016</t>
  </si>
  <si>
    <t>FKP14-H023_B</t>
  </si>
  <si>
    <t>0510</t>
  </si>
  <si>
    <t>0509</t>
  </si>
  <si>
    <t>0508</t>
  </si>
  <si>
    <t>0507</t>
  </si>
  <si>
    <t>0506</t>
  </si>
  <si>
    <t>T-41065/20/2016</t>
  </si>
  <si>
    <t>FKP14-H080_B</t>
  </si>
  <si>
    <t>0505</t>
  </si>
  <si>
    <t>0504</t>
  </si>
  <si>
    <t>0503</t>
  </si>
  <si>
    <t>0502</t>
  </si>
  <si>
    <t>KP14-0010_B</t>
  </si>
  <si>
    <t>1695/29</t>
  </si>
  <si>
    <t>Stromfeld lakótelep (fitnesz park)</t>
  </si>
  <si>
    <t>0501</t>
  </si>
  <si>
    <t>0500</t>
  </si>
  <si>
    <t>0499</t>
  </si>
  <si>
    <t>0498</t>
  </si>
  <si>
    <t>0497</t>
  </si>
  <si>
    <t>0496</t>
  </si>
  <si>
    <t>0495</t>
  </si>
  <si>
    <t>0494</t>
  </si>
  <si>
    <t>0493</t>
  </si>
  <si>
    <t>0492</t>
  </si>
  <si>
    <t>T-41065/15/2016</t>
  </si>
  <si>
    <t>FKP14-H027-A-19</t>
  </si>
  <si>
    <t>Egyenes alacsony húzódzkodó 1900_002</t>
  </si>
  <si>
    <t>0491</t>
  </si>
  <si>
    <t>FKP14-H027_A</t>
  </si>
  <si>
    <t>Egyenes rúd</t>
  </si>
  <si>
    <t>0490</t>
  </si>
  <si>
    <t>0489</t>
  </si>
  <si>
    <t>0488</t>
  </si>
  <si>
    <t>0487</t>
  </si>
  <si>
    <t>0486</t>
  </si>
  <si>
    <t>0485</t>
  </si>
  <si>
    <t>0484</t>
  </si>
  <si>
    <t>FKP14-E040</t>
  </si>
  <si>
    <t>0483</t>
  </si>
  <si>
    <t>SB 2330</t>
  </si>
  <si>
    <t>Forgó hasizom-erősítő</t>
  </si>
  <si>
    <t>8205/8</t>
  </si>
  <si>
    <t>Mikes Kelemen utca 3. (fitnesz park)</t>
  </si>
  <si>
    <t>0482</t>
  </si>
  <si>
    <t>MK 69249564 0002</t>
  </si>
  <si>
    <t>SB 2355</t>
  </si>
  <si>
    <t>Ötszögletű erősítő és nyújtó sport állvány</t>
  </si>
  <si>
    <t>0481</t>
  </si>
  <si>
    <t>SB 2320</t>
  </si>
  <si>
    <t>Fekvenyomó rúd</t>
  </si>
  <si>
    <t>0480</t>
  </si>
  <si>
    <t>0479</t>
  </si>
  <si>
    <t>SB 2323</t>
  </si>
  <si>
    <t>Háromtagú nyujtórúd</t>
  </si>
  <si>
    <t>0478</t>
  </si>
  <si>
    <t>SB 2350</t>
  </si>
  <si>
    <t>Párhuzamos korlát</t>
  </si>
  <si>
    <t>0477</t>
  </si>
  <si>
    <t>gumilap: 50x50x3 cm</t>
  </si>
  <si>
    <t>44 322 11 397535-002</t>
  </si>
  <si>
    <t>CFE10</t>
  </si>
  <si>
    <t>Cemer</t>
  </si>
  <si>
    <t>Kereszt edző</t>
  </si>
  <si>
    <t>3689</t>
  </si>
  <si>
    <t>Csónakázótó (fitnesz park)</t>
  </si>
  <si>
    <t>0476</t>
  </si>
  <si>
    <t>CFE05</t>
  </si>
  <si>
    <t>Karmozgató</t>
  </si>
  <si>
    <t>0475</t>
  </si>
  <si>
    <t>CFE06</t>
  </si>
  <si>
    <t>Gyűrű</t>
  </si>
  <si>
    <t>0474</t>
  </si>
  <si>
    <t>44 322 11 397535-004</t>
  </si>
  <si>
    <t>CFM10</t>
  </si>
  <si>
    <t>Láberősítő, Külső- és belsőcomb erősítő</t>
  </si>
  <si>
    <t>0473</t>
  </si>
  <si>
    <t>Derék és csípőformáló</t>
  </si>
  <si>
    <t>0472</t>
  </si>
  <si>
    <t>CFM11</t>
  </si>
  <si>
    <t>Mini fitnesz</t>
  </si>
  <si>
    <t>0471</t>
  </si>
  <si>
    <t>44 322 11 397535</t>
  </si>
  <si>
    <t>CF27</t>
  </si>
  <si>
    <t>Lábnyújtó és Külső- és belső lábizomzat építő</t>
  </si>
  <si>
    <t>0470</t>
  </si>
  <si>
    <t>CF24</t>
  </si>
  <si>
    <t>Evezőpad</t>
  </si>
  <si>
    <t>0469</t>
  </si>
  <si>
    <t>CF18</t>
  </si>
  <si>
    <t>Kombinált erősítő</t>
  </si>
  <si>
    <t>0468</t>
  </si>
  <si>
    <t>CF09</t>
  </si>
  <si>
    <t>Gyalogló</t>
  </si>
  <si>
    <t>0467</t>
  </si>
  <si>
    <t>CF06</t>
  </si>
  <si>
    <t>Lábizom erősítő</t>
  </si>
  <si>
    <t>0466</t>
  </si>
  <si>
    <t>CF02</t>
  </si>
  <si>
    <t>Taposó és Bicikli</t>
  </si>
  <si>
    <t>0465</t>
  </si>
  <si>
    <t>CF01-1</t>
  </si>
  <si>
    <t>Csípőmozgató</t>
  </si>
  <si>
    <t>0464</t>
  </si>
  <si>
    <t>Vizezős játék</t>
  </si>
  <si>
    <t>játszóeszköz</t>
  </si>
  <si>
    <t>3683/2</t>
  </si>
  <si>
    <t>Csónakázótó vizes játszótér</t>
  </si>
  <si>
    <t>0463</t>
  </si>
  <si>
    <t>megfelelő</t>
  </si>
  <si>
    <t>gyártói megfelelőségi nyilatkozat</t>
  </si>
  <si>
    <t>Novum</t>
  </si>
  <si>
    <t>Egyensúlyozó pálya</t>
  </si>
  <si>
    <t>II. János Pál pápa körút</t>
  </si>
  <si>
    <t>0462</t>
  </si>
  <si>
    <t>04/03/2019/05/00</t>
  </si>
  <si>
    <t>3106 EO</t>
  </si>
  <si>
    <t>Kétüléses hinta laposüléssel</t>
  </si>
  <si>
    <t>0461</t>
  </si>
  <si>
    <t>04/04/2017/01/00</t>
  </si>
  <si>
    <t>3109 EPO</t>
  </si>
  <si>
    <t>Mérleghinta</t>
  </si>
  <si>
    <t>0460</t>
  </si>
  <si>
    <t>09/09/2019/01/00</t>
  </si>
  <si>
    <t>4225EPO</t>
  </si>
  <si>
    <t>Kötélpálya</t>
  </si>
  <si>
    <t>0459</t>
  </si>
  <si>
    <t>06/08/2018/06/00</t>
  </si>
  <si>
    <t>1202 EPON</t>
  </si>
  <si>
    <t>Mászóvár</t>
  </si>
  <si>
    <t>0458</t>
  </si>
  <si>
    <t>4203EPO</t>
  </si>
  <si>
    <t>Kétlépcsős nyújtó</t>
  </si>
  <si>
    <t>0457</t>
  </si>
  <si>
    <t>04/03/2019/04/00</t>
  </si>
  <si>
    <t>3203 EPO</t>
  </si>
  <si>
    <t>Karusszel</t>
  </si>
  <si>
    <t>0456</t>
  </si>
  <si>
    <t>04/03/2019/07/00</t>
  </si>
  <si>
    <t>3003 EPOK</t>
  </si>
  <si>
    <t>Rugós játék - zsiráf</t>
  </si>
  <si>
    <t>0455</t>
  </si>
  <si>
    <t>3007 EPOK</t>
  </si>
  <si>
    <t>Rugós játék - elefánt</t>
  </si>
  <si>
    <t>0454</t>
  </si>
  <si>
    <t>3153 EO, 9003 SN ülőke</t>
  </si>
  <si>
    <t>Hintakombináció bébi és madárfészeküléssel</t>
  </si>
  <si>
    <t>0453</t>
  </si>
  <si>
    <t>24/012020/01/00</t>
  </si>
  <si>
    <t>3713 EP</t>
  </si>
  <si>
    <t>Homokozó</t>
  </si>
  <si>
    <t>0452</t>
  </si>
  <si>
    <t>Nr. 04/03/2019/07/00</t>
  </si>
  <si>
    <t>3001EPZK</t>
  </si>
  <si>
    <t>Rugós játék ló</t>
  </si>
  <si>
    <t>6615/6</t>
  </si>
  <si>
    <t>Pázmány Péter körút 42. (déli oldal) - Alapítványi játszótér</t>
  </si>
  <si>
    <t>0451</t>
  </si>
  <si>
    <t>Megfelelő</t>
  </si>
  <si>
    <t>2001.</t>
  </si>
  <si>
    <t>-</t>
  </si>
  <si>
    <t>KS 4010</t>
  </si>
  <si>
    <t>MM Pack</t>
  </si>
  <si>
    <t>Forgó hinta 3-as</t>
  </si>
  <si>
    <t>0450</t>
  </si>
  <si>
    <t>KS 8070</t>
  </si>
  <si>
    <t>0449</t>
  </si>
  <si>
    <t>Rugós játék kutya</t>
  </si>
  <si>
    <t>0448</t>
  </si>
  <si>
    <t>?</t>
  </si>
  <si>
    <t>Elbontva</t>
  </si>
  <si>
    <t>KS 4170</t>
  </si>
  <si>
    <t>Rugós játék elefánt</t>
  </si>
  <si>
    <t>elbontott</t>
  </si>
  <si>
    <t>0447</t>
  </si>
  <si>
    <t>KS 4200</t>
  </si>
  <si>
    <t>Rugós játék repülő</t>
  </si>
  <si>
    <t>0446</t>
  </si>
  <si>
    <t>KS 5110</t>
  </si>
  <si>
    <t xml:space="preserve">MM Pack </t>
  </si>
  <si>
    <t>4-es mérleghinta</t>
  </si>
  <si>
    <t>0445</t>
  </si>
  <si>
    <t>2012. február</t>
  </si>
  <si>
    <t>KS 4690</t>
  </si>
  <si>
    <t>Mászóka kötéllel, gyűrűvel</t>
  </si>
  <si>
    <t>0444</t>
  </si>
  <si>
    <t>KS 6280</t>
  </si>
  <si>
    <t>Homokozó 3x3</t>
  </si>
  <si>
    <t>0443</t>
  </si>
  <si>
    <t>2012. február
2020.09.23.</t>
  </si>
  <si>
    <t>tömörödött ütéscsillapító, mellvéd rögzítése instabil</t>
  </si>
  <si>
    <t>Nem megfelelő</t>
  </si>
  <si>
    <t>KS 2150, 2790</t>
  </si>
  <si>
    <t>Csúszdavár</t>
  </si>
  <si>
    <t>0442</t>
  </si>
  <si>
    <t>oldalfal elemei élesek</t>
  </si>
  <si>
    <t>KS 7150</t>
  </si>
  <si>
    <t>Játszóház</t>
  </si>
  <si>
    <t>0441</t>
  </si>
  <si>
    <t>3001EPZ</t>
  </si>
  <si>
    <t xml:space="preserve">Novum </t>
  </si>
  <si>
    <t>Rugós játék</t>
  </si>
  <si>
    <t>Petőfi telep</t>
  </si>
  <si>
    <t>0440</t>
  </si>
  <si>
    <t>2016.</t>
  </si>
  <si>
    <t>TÜV-A-MHF/SF-1/01-03204</t>
  </si>
  <si>
    <t>0439</t>
  </si>
  <si>
    <t>KS  7150, Winnetu</t>
  </si>
  <si>
    <t>Játékház WINNETU</t>
  </si>
  <si>
    <t>0438</t>
  </si>
  <si>
    <t>2012.06.26
2020.02.17.</t>
  </si>
  <si>
    <t>Homok 15 m2</t>
  </si>
  <si>
    <t>KS 5210</t>
  </si>
  <si>
    <t>Két részes bukfencrúd</t>
  </si>
  <si>
    <t>0437</t>
  </si>
  <si>
    <t>Homok 35 m2</t>
  </si>
  <si>
    <t>KS 4900</t>
  </si>
  <si>
    <t>Négyszög mászó</t>
  </si>
  <si>
    <t>0436</t>
  </si>
  <si>
    <t>0435</t>
  </si>
  <si>
    <t>Homok 18 m2</t>
  </si>
  <si>
    <t>KS 1061, 2370</t>
  </si>
  <si>
    <t>Játékvár csúszdával</t>
  </si>
  <si>
    <t>0434</t>
  </si>
  <si>
    <t>Homok 24 m2</t>
  </si>
  <si>
    <t>KS 4020</t>
  </si>
  <si>
    <t>2-as lengőhinta lapülőkével és autógumival</t>
  </si>
  <si>
    <t>0433</t>
  </si>
  <si>
    <t>2-es lengőhinta bébiülőkével</t>
  </si>
  <si>
    <t>0432</t>
  </si>
  <si>
    <t>2014.</t>
  </si>
  <si>
    <t>M7 2992044 01</t>
  </si>
  <si>
    <t>nem ismert (csővázas)</t>
  </si>
  <si>
    <t xml:space="preserve">nem ismert </t>
  </si>
  <si>
    <t>Kis mászóív</t>
  </si>
  <si>
    <t>10698</t>
  </si>
  <si>
    <t>Termelők útja</t>
  </si>
  <si>
    <t>0431</t>
  </si>
  <si>
    <t>gyomos termett talaj</t>
  </si>
  <si>
    <t>nem ismert (fa gerendákból - máshonnan áthelyezett)</t>
  </si>
  <si>
    <t>0430</t>
  </si>
  <si>
    <t>felület kopott</t>
  </si>
  <si>
    <t>M7 2992043 01</t>
  </si>
  <si>
    <t>mérleghinta</t>
  </si>
  <si>
    <t>0429</t>
  </si>
  <si>
    <t>Balesetveszélyes</t>
  </si>
  <si>
    <t>Homok 10 m2</t>
  </si>
  <si>
    <t>M7 2992042 01</t>
  </si>
  <si>
    <t>2-es lengőhinta lapülőkével</t>
  </si>
  <si>
    <t>0428</t>
  </si>
  <si>
    <t>Fakéreg</t>
  </si>
  <si>
    <t>GY.NY 200117/1</t>
  </si>
  <si>
    <t>Legnolandia</t>
  </si>
  <si>
    <t>4717/2</t>
  </si>
  <si>
    <t>Szent István park</t>
  </si>
  <si>
    <t>0427</t>
  </si>
  <si>
    <t>Homok</t>
  </si>
  <si>
    <t>Nr. 06/08/2018/06/00</t>
  </si>
  <si>
    <t>Játékvár</t>
  </si>
  <si>
    <t>0426</t>
  </si>
  <si>
    <t>gumi</t>
  </si>
  <si>
    <t>No. 341/10</t>
  </si>
  <si>
    <t>033H</t>
  </si>
  <si>
    <t>Rugós - kakas</t>
  </si>
  <si>
    <t>0425</t>
  </si>
  <si>
    <t>Rugós egyensúlyozó gerenda</t>
  </si>
  <si>
    <t>0424</t>
  </si>
  <si>
    <t>0355H</t>
  </si>
  <si>
    <t>Rugós játék - beülős béka</t>
  </si>
  <si>
    <t>0423</t>
  </si>
  <si>
    <t>2012.november</t>
  </si>
  <si>
    <t>ütéscsillapító tömörödött</t>
  </si>
  <si>
    <t xml:space="preserve">Homok </t>
  </si>
  <si>
    <t>2003.04.10. 2012.12.20. 2012.12.20.</t>
  </si>
  <si>
    <t>Z1A 01 03 10651 185                   Z2 10 07 37353 031</t>
  </si>
  <si>
    <t>5 55 05 00 hintaállvány                         50 (1256 10) lapülőke               500 bölcsőhinta (Adler)</t>
  </si>
  <si>
    <t>2-es lengőhinta 1 lapülőkével és egy bölcsőhintával</t>
  </si>
  <si>
    <t>0422</t>
  </si>
  <si>
    <t>Z1A 01 03 10651 180</t>
  </si>
  <si>
    <t>5 68 52 30</t>
  </si>
  <si>
    <t>0421</t>
  </si>
  <si>
    <t xml:space="preserve">MB-2-080-L-00/801024          SZ-S-HU008-009-0911  </t>
  </si>
  <si>
    <t>Acer - csúszda</t>
  </si>
  <si>
    <t>Ilona Malom Műhely</t>
  </si>
  <si>
    <t xml:space="preserve">Fa rönkvár </t>
  </si>
  <si>
    <t>0420</t>
  </si>
  <si>
    <t>Nr 03/03/2016/01/02</t>
  </si>
  <si>
    <t>3140EO</t>
  </si>
  <si>
    <t>Fészekhinta</t>
  </si>
  <si>
    <t>Tóth István park</t>
  </si>
  <si>
    <t>0419</t>
  </si>
  <si>
    <t>Nr 509/00-DCW/16</t>
  </si>
  <si>
    <t>0418</t>
  </si>
  <si>
    <t>Nr 06/08/2018/06/00</t>
  </si>
  <si>
    <t>Quadro 12122</t>
  </si>
  <si>
    <t>Játékvár nagyoknak</t>
  </si>
  <si>
    <t>0417</t>
  </si>
  <si>
    <t>Quadro 1263</t>
  </si>
  <si>
    <t>Játékvár kicsiknek</t>
  </si>
  <si>
    <t>0416</t>
  </si>
  <si>
    <t>Nr 467/00-DCW/16</t>
  </si>
  <si>
    <t>4225EP</t>
  </si>
  <si>
    <t>Háromoszlopos kötélpálya</t>
  </si>
  <si>
    <t>0415</t>
  </si>
  <si>
    <t>Rugós játék lóhere</t>
  </si>
  <si>
    <t>0414</t>
  </si>
  <si>
    <t>0413</t>
  </si>
  <si>
    <t>M7 2892215 01</t>
  </si>
  <si>
    <t>0412</t>
  </si>
  <si>
    <t>kötél kilazult</t>
  </si>
  <si>
    <t>C-189946-11</t>
  </si>
  <si>
    <t>H-1300</t>
  </si>
  <si>
    <t>HAÁSZ Kft.</t>
  </si>
  <si>
    <t>12918</t>
  </si>
  <si>
    <t>Oroszlán utca</t>
  </si>
  <si>
    <t>0411</t>
  </si>
  <si>
    <t>alapozás kilazult</t>
  </si>
  <si>
    <t>Z-NL-13-11-5088-002/700 782</t>
  </si>
  <si>
    <t>H-1285</t>
  </si>
  <si>
    <t>KBT nv. (Belgium)</t>
  </si>
  <si>
    <t>Kötélpiramis</t>
  </si>
  <si>
    <t>0410</t>
  </si>
  <si>
    <t>M6 69249251</t>
  </si>
  <si>
    <t>H-1215K</t>
  </si>
  <si>
    <t>Vár I. Kombino mászóvár</t>
  </si>
  <si>
    <t>0409</t>
  </si>
  <si>
    <t>C-189946-10</t>
  </si>
  <si>
    <t>H-1264</t>
  </si>
  <si>
    <t>Négyüléses mérleghinta</t>
  </si>
  <si>
    <t>0408</t>
  </si>
  <si>
    <t>C-189946-8</t>
  </si>
  <si>
    <t>H-1250</t>
  </si>
  <si>
    <t>0407</t>
  </si>
  <si>
    <t xml:space="preserve">C-189946-4; C-189946-5                                </t>
  </si>
  <si>
    <t>H-1210</t>
  </si>
  <si>
    <t>2-es lengőhinta lapülőkével, bébiülőkével</t>
  </si>
  <si>
    <t>0406</t>
  </si>
  <si>
    <t>lábtámasz, fogantyú végek töröttek</t>
  </si>
  <si>
    <t>TC 2663 0021</t>
  </si>
  <si>
    <t>HDPE 840003</t>
  </si>
  <si>
    <t>Just Fan (Lengyelország)</t>
  </si>
  <si>
    <t>Rugós játék- lovacska</t>
  </si>
  <si>
    <t>0405</t>
  </si>
  <si>
    <t>Z1A 09 08 10706 106</t>
  </si>
  <si>
    <t>EM-L-280-FI/P1</t>
  </si>
  <si>
    <t xml:space="preserve">Maier </t>
  </si>
  <si>
    <t xml:space="preserve">Lengőhíd </t>
  </si>
  <si>
    <t>11996</t>
  </si>
  <si>
    <t>Sport tér</t>
  </si>
  <si>
    <t>0404</t>
  </si>
  <si>
    <t>rögzítőlemez kiáll, botlásveszély</t>
  </si>
  <si>
    <t>Z1A 09 08 10706 099</t>
  </si>
  <si>
    <t>EM-G-058</t>
  </si>
  <si>
    <t>Rugós játék (Surfer)</t>
  </si>
  <si>
    <t>0403</t>
  </si>
  <si>
    <t>Z1A 09 08 10706 104</t>
  </si>
  <si>
    <t>H-120-FVZ/SIEB/MOF</t>
  </si>
  <si>
    <t xml:space="preserve">Karusszel </t>
  </si>
  <si>
    <t>0402</t>
  </si>
  <si>
    <t>furatzáró dugók hiányoznak</t>
  </si>
  <si>
    <t>Z1A 09 08 10706 102</t>
  </si>
  <si>
    <t>EM-I-5160 KI/P1</t>
  </si>
  <si>
    <t xml:space="preserve">Maier Mono </t>
  </si>
  <si>
    <t xml:space="preserve">Madárfészekhinta </t>
  </si>
  <si>
    <t>0401</t>
  </si>
  <si>
    <t>kötélhíd cavarjai lazák, ütéscsillapító tömörödött</t>
  </si>
  <si>
    <t>052/11</t>
  </si>
  <si>
    <t>08.12.461</t>
  </si>
  <si>
    <t xml:space="preserve">neospiel </t>
  </si>
  <si>
    <t xml:space="preserve">Kombinált torony ’Sechseck-Wendelturm’ </t>
  </si>
  <si>
    <t>0400</t>
  </si>
  <si>
    <t>TÜV 12.613.051</t>
  </si>
  <si>
    <t xml:space="preserve">HP070K-10 </t>
  </si>
  <si>
    <t>Bonita</t>
  </si>
  <si>
    <t>Rugós eszköz delfin</t>
  </si>
  <si>
    <t>12223</t>
  </si>
  <si>
    <t>Hét vezér utca</t>
  </si>
  <si>
    <t>0399</t>
  </si>
  <si>
    <t>UNIVERSAL 4U230D-W</t>
  </si>
  <si>
    <t>Játszóvár</t>
  </si>
  <si>
    <t>0398</t>
  </si>
  <si>
    <t>fakeret korhadt</t>
  </si>
  <si>
    <t>nem ismert (fakeretes)</t>
  </si>
  <si>
    <t>nem ismert</t>
  </si>
  <si>
    <t>Homokozó 3x4</t>
  </si>
  <si>
    <t>0397</t>
  </si>
  <si>
    <t>Homok 3 m2</t>
  </si>
  <si>
    <t>Ívmászó kicsi</t>
  </si>
  <si>
    <t>0396</t>
  </si>
  <si>
    <t>Homok 8 m2</t>
  </si>
  <si>
    <t>2-es mérleghinta</t>
  </si>
  <si>
    <t>0395</t>
  </si>
  <si>
    <t>ütéscsillapító tömörödött, ülőkék befogási távolsága 45 cm, min 53 cm-nek kell lennie</t>
  </si>
  <si>
    <t>2-es lengőhinta  (1 lap, 1 bébiülőke)</t>
  </si>
  <si>
    <t>0394</t>
  </si>
  <si>
    <t>kopott, testbeszorulási veszély, bontandó!</t>
  </si>
  <si>
    <t>Homok 4 m2</t>
  </si>
  <si>
    <t>M7 2992046 01</t>
  </si>
  <si>
    <t>mérleghinta dupla</t>
  </si>
  <si>
    <t>11499/33</t>
  </si>
  <si>
    <t>Nyárfa utca</t>
  </si>
  <si>
    <t>0393</t>
  </si>
  <si>
    <t>M7 2992047 01</t>
  </si>
  <si>
    <t>nem ismert (beton, fa)</t>
  </si>
  <si>
    <t>Homokozó 2x3</t>
  </si>
  <si>
    <t>0392</t>
  </si>
  <si>
    <t>M7 2992045 01</t>
  </si>
  <si>
    <t>0391</t>
  </si>
  <si>
    <t>Homok 32 m2</t>
  </si>
  <si>
    <t>TÜV-A-MHF/SF-1/01-03104V1</t>
  </si>
  <si>
    <t>11442/76</t>
  </si>
  <si>
    <t>Hermán utca</t>
  </si>
  <si>
    <t>0390</t>
  </si>
  <si>
    <t>2011.szeptember
2020.10.22.</t>
  </si>
  <si>
    <t>KS 5180</t>
  </si>
  <si>
    <t>Drótkötélpálya</t>
  </si>
  <si>
    <t>0389</t>
  </si>
  <si>
    <t>2011.szeptember</t>
  </si>
  <si>
    <t>0388</t>
  </si>
  <si>
    <t>TÜV-A-MHF/SF-1/01-03204V1</t>
  </si>
  <si>
    <t>0387</t>
  </si>
  <si>
    <t>TÜV-A-MHF/SF-1/05-00719V</t>
  </si>
  <si>
    <t>KS 5112</t>
  </si>
  <si>
    <t>Álló mérleghinta</t>
  </si>
  <si>
    <t>0386</t>
  </si>
  <si>
    <t>Homok 50 m2</t>
  </si>
  <si>
    <t>KS 4630</t>
  </si>
  <si>
    <t>Hatszög mászó</t>
  </si>
  <si>
    <t>0385</t>
  </si>
  <si>
    <t>Homok 73 m2</t>
  </si>
  <si>
    <t>TÜV-A-MHF/SF-1/04-00460V</t>
  </si>
  <si>
    <t>KS 1213 Éva torony</t>
  </si>
  <si>
    <t>Játékkombináció csúszdával</t>
  </si>
  <si>
    <t>0384</t>
  </si>
  <si>
    <t>2014.április</t>
  </si>
  <si>
    <t>HA-1100 DODO</t>
  </si>
  <si>
    <t>IPS</t>
  </si>
  <si>
    <t>játszóvár</t>
  </si>
  <si>
    <t>11036</t>
  </si>
  <si>
    <t>Kandó Kálmán utcai park</t>
  </si>
  <si>
    <t>0383</t>
  </si>
  <si>
    <t>Climbernet CNRBL</t>
  </si>
  <si>
    <t>Climbernet</t>
  </si>
  <si>
    <t>dupla rugós játék</t>
  </si>
  <si>
    <t>0382</t>
  </si>
  <si>
    <t>AR015</t>
  </si>
  <si>
    <t>beülős rugós játék - süni</t>
  </si>
  <si>
    <t>0381</t>
  </si>
  <si>
    <t>M7 2992049 01</t>
  </si>
  <si>
    <t>Kis ívmászó</t>
  </si>
  <si>
    <t>0380</t>
  </si>
  <si>
    <t>Űhomok 10 m1</t>
  </si>
  <si>
    <t>M7 2992048 01</t>
  </si>
  <si>
    <t>2-es lengőhinta 1 lap + 1 bébiülőkével</t>
  </si>
  <si>
    <t>0379</t>
  </si>
  <si>
    <t>lábtlmasz, fogantyú törött, csavarzáró dugó hiányzik</t>
  </si>
  <si>
    <t>TC 2663_0021</t>
  </si>
  <si>
    <t>3PU09-01A1.00 - 840002</t>
  </si>
  <si>
    <t>Rugós játék - ló</t>
  </si>
  <si>
    <t>6615/17</t>
  </si>
  <si>
    <t>Barátság utca 17-19. (nyugati oldal)</t>
  </si>
  <si>
    <t>0378</t>
  </si>
  <si>
    <t>M7 2992075 01</t>
  </si>
  <si>
    <t>nem ismert (beton, fa ülőke)</t>
  </si>
  <si>
    <t>Homokozó 2 x 2</t>
  </si>
  <si>
    <t>0377</t>
  </si>
  <si>
    <t>M7 2992074 01</t>
  </si>
  <si>
    <t>0376</t>
  </si>
  <si>
    <t>nem ismert (fa)</t>
  </si>
  <si>
    <t>Homokozó 3,5 x 3,5</t>
  </si>
  <si>
    <t>6615/31</t>
  </si>
  <si>
    <t>Barátság utca 1-9.</t>
  </si>
  <si>
    <t>0375</t>
  </si>
  <si>
    <t>2011.06.16., 2011.07.04., 2012.08.02
2020.04.23.</t>
  </si>
  <si>
    <t>kötéllétra foka laza, kötél burkolat kopott, ütéscsillapító tömörödött</t>
  </si>
  <si>
    <t>Homok 36 m2</t>
  </si>
  <si>
    <t>0374</t>
  </si>
  <si>
    <t>2011.07.04., 2012.08.02
2020.04.23.</t>
  </si>
  <si>
    <t>éles peremek</t>
  </si>
  <si>
    <t>Homok 60 m2</t>
  </si>
  <si>
    <t>KS 8041</t>
  </si>
  <si>
    <t>Kombinált csúszda (hajó)</t>
  </si>
  <si>
    <t>0373</t>
  </si>
  <si>
    <t>repedt ütéscsillapító gumi</t>
  </si>
  <si>
    <t>0372</t>
  </si>
  <si>
    <t>KS 4243</t>
  </si>
  <si>
    <t>4-es rugós játék</t>
  </si>
  <si>
    <t>0371</t>
  </si>
  <si>
    <t>tömörödött ütéscsillapító</t>
  </si>
  <si>
    <t>Homok 40 m2</t>
  </si>
  <si>
    <t>TÜV-A-MHF/SF-1/05-00718V</t>
  </si>
  <si>
    <t>KS 1421</t>
  </si>
  <si>
    <t>3-as lengőhinta (2 lap, 1 bébi)</t>
  </si>
  <si>
    <t>0370</t>
  </si>
  <si>
    <t>Nr 04/03/2019/06/00</t>
  </si>
  <si>
    <t>Novum 4311</t>
  </si>
  <si>
    <t>Kötélmászóka</t>
  </si>
  <si>
    <t>Pázmány Péter körút 54-64.</t>
  </si>
  <si>
    <t>0369</t>
  </si>
  <si>
    <t>Nr 04/04/2017/01/00</t>
  </si>
  <si>
    <t>Novum 3163</t>
  </si>
  <si>
    <t>0368</t>
  </si>
  <si>
    <t>M7 2992073 01</t>
  </si>
  <si>
    <t>Homokozó 4 x 6</t>
  </si>
  <si>
    <t>0367</t>
  </si>
  <si>
    <t>M7 2992072 01</t>
  </si>
  <si>
    <t>0366</t>
  </si>
  <si>
    <t>Novum 4318</t>
  </si>
  <si>
    <t>Pázmány Péter körút 42-52.</t>
  </si>
  <si>
    <t>0365</t>
  </si>
  <si>
    <t>Novum 2106</t>
  </si>
  <si>
    <t>Csúszda</t>
  </si>
  <si>
    <t>0364</t>
  </si>
  <si>
    <t>lábtámasz vége hiányzik</t>
  </si>
  <si>
    <t>3PU09-01A1.00 - 840001</t>
  </si>
  <si>
    <t>Rugós játék - csibe</t>
  </si>
  <si>
    <t>0363</t>
  </si>
  <si>
    <t>M7 2992071 01</t>
  </si>
  <si>
    <t>Homokozó 3 x 6</t>
  </si>
  <si>
    <t>0362</t>
  </si>
  <si>
    <t>M7 2992069 01</t>
  </si>
  <si>
    <t>Kettes korlát</t>
  </si>
  <si>
    <t>0361</t>
  </si>
  <si>
    <t>M7 2992070 01</t>
  </si>
  <si>
    <t>0360</t>
  </si>
  <si>
    <t>M7 2992068 01</t>
  </si>
  <si>
    <t>0359</t>
  </si>
  <si>
    <t>2016.augusztus</t>
  </si>
  <si>
    <t>MM/2015/0001</t>
  </si>
  <si>
    <t>ACER Kft., MagikME Ltd.</t>
  </si>
  <si>
    <t>Pillangó</t>
  </si>
  <si>
    <t>6615/8</t>
  </si>
  <si>
    <t>Mikes Kelemen utca 5-29.</t>
  </si>
  <si>
    <t>0358</t>
  </si>
  <si>
    <t>2015.szeptember</t>
  </si>
  <si>
    <t>H 1212</t>
  </si>
  <si>
    <t>Háromszög mászóka</t>
  </si>
  <si>
    <t>0357</t>
  </si>
  <si>
    <t>2003.</t>
  </si>
  <si>
    <t>TÜV-A-MHF/SF-1/01-03204 V</t>
  </si>
  <si>
    <t>Homokozó 3 x 3</t>
  </si>
  <si>
    <t>0356</t>
  </si>
  <si>
    <t>lábtlmasz, fogantyú sérült, végek átmérője &lt; 45 mm</t>
  </si>
  <si>
    <t>S 2093121</t>
  </si>
  <si>
    <t>KS 4215 Elefánt</t>
  </si>
  <si>
    <t>Rugós játék (elefánt)</t>
  </si>
  <si>
    <t>0355</t>
  </si>
  <si>
    <t>2011.07.04., 2012.08.02
2020.04.16.</t>
  </si>
  <si>
    <t>éles peremek, szegély botlásveszélyes, ütéscsillapító tömörödött</t>
  </si>
  <si>
    <t>Homok 60 m2, kerti szegély 32 fm</t>
  </si>
  <si>
    <t>KS 1070</t>
  </si>
  <si>
    <t>Csúszda lengőhintával (lapülőke)</t>
  </si>
  <si>
    <t>0354</t>
  </si>
  <si>
    <t>KS 7050</t>
  </si>
  <si>
    <t>Játékház</t>
  </si>
  <si>
    <t>0353</t>
  </si>
  <si>
    <t>Z1A 01 03 10651 188</t>
  </si>
  <si>
    <t>Hernyó</t>
  </si>
  <si>
    <t>0352</t>
  </si>
  <si>
    <t>M7 2992065 01</t>
  </si>
  <si>
    <t>Károlyi Antal utca 4-5.</t>
  </si>
  <si>
    <t>0351</t>
  </si>
  <si>
    <t>repedt fa elemek, éles csavarok</t>
  </si>
  <si>
    <t>akácfa rönk keretm ülőkék</t>
  </si>
  <si>
    <t>Zolla Kertkultúra Kft.</t>
  </si>
  <si>
    <t>Károlyi Antal utca 1-2.</t>
  </si>
  <si>
    <t>0350</t>
  </si>
  <si>
    <t>lábtámaszok, fogantyúk végei hiányoznak</t>
  </si>
  <si>
    <t>0349</t>
  </si>
  <si>
    <t>M7 2992064 01</t>
  </si>
  <si>
    <t>0348</t>
  </si>
  <si>
    <t>homokozó széle repedt</t>
  </si>
  <si>
    <t>8201/6</t>
  </si>
  <si>
    <t>Hajnal utca 2-3.</t>
  </si>
  <si>
    <t>0347</t>
  </si>
  <si>
    <t>3PU09-01A1.00 - 840003</t>
  </si>
  <si>
    <t>Rugós játék - motor</t>
  </si>
  <si>
    <t>0346</t>
  </si>
  <si>
    <t>M7 2992067 01</t>
  </si>
  <si>
    <t>0345</t>
  </si>
  <si>
    <t>M7 2992066 01</t>
  </si>
  <si>
    <t>Hajnal utca 1-2.</t>
  </si>
  <si>
    <t>0344</t>
  </si>
  <si>
    <t>Traktorgumik</t>
  </si>
  <si>
    <t>9591/15</t>
  </si>
  <si>
    <t>Diófa utca 3-4.</t>
  </si>
  <si>
    <t>0343</t>
  </si>
  <si>
    <t>2-es lengőhinta (2 lapülőke)</t>
  </si>
  <si>
    <t>0342</t>
  </si>
  <si>
    <t>balesetveszélyes</t>
  </si>
  <si>
    <t>nem ismert (beton szegély)</t>
  </si>
  <si>
    <t>Homokozó 5x4</t>
  </si>
  <si>
    <t>0341</t>
  </si>
  <si>
    <t>műanyag keretes homokozó</t>
  </si>
  <si>
    <t>SZOMPARK</t>
  </si>
  <si>
    <t>Homokozó 2x2</t>
  </si>
  <si>
    <t>Diófa utca 1-2.</t>
  </si>
  <si>
    <t>0340</t>
  </si>
  <si>
    <t>Cobrabid BBC No. 369/10</t>
  </si>
  <si>
    <t>hintaállvány: 3106EO ülés felfüggesztéssel: 9004</t>
  </si>
  <si>
    <t>New Generation</t>
  </si>
  <si>
    <t>Madárfészek hinta</t>
  </si>
  <si>
    <t>0339</t>
  </si>
  <si>
    <t>Cobrabid BBC No. 363/10</t>
  </si>
  <si>
    <t>Quadro 50 - 1201EPO</t>
  </si>
  <si>
    <t>Játékkombináció Quadro 50</t>
  </si>
  <si>
    <t>0338</t>
  </si>
  <si>
    <t>Quadro 150 - 1202 EPO</t>
  </si>
  <si>
    <t xml:space="preserve">Játékkombináció rozsdamenetes acél csúszdával Novum Quadro </t>
  </si>
  <si>
    <t>0337</t>
  </si>
  <si>
    <t>nem ismert (beton)</t>
  </si>
  <si>
    <t>Homokozó 6 x4</t>
  </si>
  <si>
    <t>0336</t>
  </si>
  <si>
    <t>2-es lengőhinta (1 lapülőke, 1 bébiülőke)</t>
  </si>
  <si>
    <t>0335</t>
  </si>
  <si>
    <t>Homokozó 1 m sugarú</t>
  </si>
  <si>
    <t>9628/7</t>
  </si>
  <si>
    <t>Kőrösi Csoma Sándor utca 11. - Fogaras utca 8-10.</t>
  </si>
  <si>
    <t>0334</t>
  </si>
  <si>
    <t>M7 2992055 01</t>
  </si>
  <si>
    <t>Homokozó 5 x 6 deszkás</t>
  </si>
  <si>
    <t>0333</t>
  </si>
  <si>
    <t>M7 2992054 01</t>
  </si>
  <si>
    <t>0332</t>
  </si>
  <si>
    <t>M7 2992053 01</t>
  </si>
  <si>
    <t>0331</t>
  </si>
  <si>
    <t>M7 2992050 01</t>
  </si>
  <si>
    <t>0330</t>
  </si>
  <si>
    <t>M7 2992051 01</t>
  </si>
  <si>
    <t>0329</t>
  </si>
  <si>
    <t>M7 2992052 01</t>
  </si>
  <si>
    <t>0328</t>
  </si>
  <si>
    <t>3-as rugós játék</t>
  </si>
  <si>
    <t>9495/5</t>
  </si>
  <si>
    <t>Gábor Áron utca - Jászai Mari 25.</t>
  </si>
  <si>
    <t>0327</t>
  </si>
  <si>
    <t>Traktorgumik 5 db</t>
  </si>
  <si>
    <t>0326</t>
  </si>
  <si>
    <t>M7 2992058 01</t>
  </si>
  <si>
    <t>Homokozó 2 x 4</t>
  </si>
  <si>
    <t>0325</t>
  </si>
  <si>
    <t>M7 2992057 01</t>
  </si>
  <si>
    <t>0324</t>
  </si>
  <si>
    <t>M7 2992056 01</t>
  </si>
  <si>
    <t>0323</t>
  </si>
  <si>
    <t>M7 2992037 01</t>
  </si>
  <si>
    <t>álló rúdfa + virágágy</t>
  </si>
  <si>
    <t xml:space="preserve">Homokozó </t>
  </si>
  <si>
    <t>9144/12</t>
  </si>
  <si>
    <t>Károly Róbert utca 16-20. (nyugati oldal)</t>
  </si>
  <si>
    <t>0322</t>
  </si>
  <si>
    <t>2597/06</t>
  </si>
  <si>
    <t>09.07.070</t>
  </si>
  <si>
    <t>PLAYPARK</t>
  </si>
  <si>
    <t>Játékkombináció</t>
  </si>
  <si>
    <t>0321</t>
  </si>
  <si>
    <t>2586/06</t>
  </si>
  <si>
    <t>11.15.310, 311,312</t>
  </si>
  <si>
    <t>Játékvonat</t>
  </si>
  <si>
    <t>0320</t>
  </si>
  <si>
    <t>2587/06</t>
  </si>
  <si>
    <t>07.01.020</t>
  </si>
  <si>
    <t>0319</t>
  </si>
  <si>
    <t>0318</t>
  </si>
  <si>
    <t>Gyártói megfelelősségi nyilatkozat</t>
  </si>
  <si>
    <t>SZOMPARK Kft.</t>
  </si>
  <si>
    <t>Homokozó - műanyag keretes</t>
  </si>
  <si>
    <t>0317</t>
  </si>
  <si>
    <t>TM 62000938 056</t>
  </si>
  <si>
    <t xml:space="preserve">Buglo </t>
  </si>
  <si>
    <t>Íves lépegető</t>
  </si>
  <si>
    <t>0316</t>
  </si>
  <si>
    <t>TM 62000938 049</t>
  </si>
  <si>
    <t>Buglo</t>
  </si>
  <si>
    <t>0315</t>
  </si>
  <si>
    <t>No. Z2 0050090002 Rev. 00</t>
  </si>
  <si>
    <t>1106 Aquarius</t>
  </si>
  <si>
    <t xml:space="preserve">Kombinált játék </t>
  </si>
  <si>
    <t>0314</t>
  </si>
  <si>
    <t>TM 62000938 034</t>
  </si>
  <si>
    <t xml:space="preserve">Hintaállvány bölcsőülőkével </t>
  </si>
  <si>
    <t>0313</t>
  </si>
  <si>
    <t xml:space="preserve">Hintaállvány lapülőkével </t>
  </si>
  <si>
    <t>0312</t>
  </si>
  <si>
    <t>04.10.160</t>
  </si>
  <si>
    <t>0311</t>
  </si>
  <si>
    <t>AL 00 02 38946 001</t>
  </si>
  <si>
    <t>2011 bárány</t>
  </si>
  <si>
    <t>PROGART</t>
  </si>
  <si>
    <t>0310</t>
  </si>
  <si>
    <t>2007 kutya</t>
  </si>
  <si>
    <t>0309</t>
  </si>
  <si>
    <t>korhadt szegély</t>
  </si>
  <si>
    <t>EMI 2015/6</t>
  </si>
  <si>
    <t>Homokozó 1,5 x 2</t>
  </si>
  <si>
    <t>Károly Róbert utca 14. (délnyugati oldal)</t>
  </si>
  <si>
    <t>0308</t>
  </si>
  <si>
    <t>kopott</t>
  </si>
  <si>
    <t>EMI 2015/5</t>
  </si>
  <si>
    <t>0307</t>
  </si>
  <si>
    <t>Dupla 2-es mérleghinta</t>
  </si>
  <si>
    <t>0306</t>
  </si>
  <si>
    <t>0305</t>
  </si>
  <si>
    <t>9146/13</t>
  </si>
  <si>
    <t>Károly Róbert utca 17. (keleti oldal)</t>
  </si>
  <si>
    <t>0304</t>
  </si>
  <si>
    <t>0303</t>
  </si>
  <si>
    <t>0302</t>
  </si>
  <si>
    <t>2016.január</t>
  </si>
  <si>
    <t>nem ismert (műanyag "rönk" és HDPE ülőke)</t>
  </si>
  <si>
    <t>0301</t>
  </si>
  <si>
    <t>2015.dec.</t>
  </si>
  <si>
    <t>nem ismert (fa gerenda)</t>
  </si>
  <si>
    <t>Homokozó1,5 x 2</t>
  </si>
  <si>
    <t>0300</t>
  </si>
  <si>
    <t>0299</t>
  </si>
  <si>
    <t xml:space="preserve">Homok 25 m2, deszka szegély </t>
  </si>
  <si>
    <t>Z1A 05 10 10706 013</t>
  </si>
  <si>
    <t>EM-K-615-KI/P1</t>
  </si>
  <si>
    <t>MAIER</t>
  </si>
  <si>
    <t>Mászófal</t>
  </si>
  <si>
    <t>9056/11</t>
  </si>
  <si>
    <t>Krúdy Gyula utca (nagyok játszótere)</t>
  </si>
  <si>
    <t>0298</t>
  </si>
  <si>
    <t>Homok 32 m2, deszka szegély 24 fm</t>
  </si>
  <si>
    <t>Z1A 04 06 10706 003</t>
  </si>
  <si>
    <t>EM-I2-5120-FI/KF/P1</t>
  </si>
  <si>
    <t>0297</t>
  </si>
  <si>
    <t>Z1A 04 09 10706 002</t>
  </si>
  <si>
    <t>EM-G-057-SIEB virág</t>
  </si>
  <si>
    <t>Rugós játék (virág)</t>
  </si>
  <si>
    <t>0296</t>
  </si>
  <si>
    <t>Z1A 04 09 10706 004</t>
  </si>
  <si>
    <t>EM-A-941-FI/P1/GFK</t>
  </si>
  <si>
    <t>0295</t>
  </si>
  <si>
    <t>SEILFABRIKANT BAUER</t>
  </si>
  <si>
    <t>Forgó piramis</t>
  </si>
  <si>
    <t>0294</t>
  </si>
  <si>
    <t>EM-K-630-KI/P1</t>
  </si>
  <si>
    <t>0293</t>
  </si>
  <si>
    <t>Homokozó 6 x 6</t>
  </si>
  <si>
    <t>Krúdy Gyula utca (kicsik játszótere)</t>
  </si>
  <si>
    <t>0292</t>
  </si>
  <si>
    <t>Homok 21 m2, deszka 17 fm</t>
  </si>
  <si>
    <t>Z1A 04 07 10651 020</t>
  </si>
  <si>
    <t>0291</t>
  </si>
  <si>
    <t>Z1A 04 07 10651 031</t>
  </si>
  <si>
    <t>5454435 Santa Fe</t>
  </si>
  <si>
    <t>0290</t>
  </si>
  <si>
    <t>homok 28 m2</t>
  </si>
  <si>
    <t>Z1A 04 07 10651 023</t>
  </si>
  <si>
    <t>5550565 Ikarus</t>
  </si>
  <si>
    <t>0289</t>
  </si>
  <si>
    <t>botlásveszélyes szegély, kopott</t>
  </si>
  <si>
    <t>Z1A 04 07 10651 028</t>
  </si>
  <si>
    <t>5670130 pony</t>
  </si>
  <si>
    <t>Rugós játék (póni)</t>
  </si>
  <si>
    <t>0288</t>
  </si>
  <si>
    <t>5670080 hal</t>
  </si>
  <si>
    <t>Rugós játék (hal)</t>
  </si>
  <si>
    <t>0287</t>
  </si>
  <si>
    <t>M7 2892213 01</t>
  </si>
  <si>
    <t>9009</t>
  </si>
  <si>
    <t>Felsőőr utcai park</t>
  </si>
  <si>
    <t>0286</t>
  </si>
  <si>
    <t>M7 2892214 01</t>
  </si>
  <si>
    <t>0285</t>
  </si>
  <si>
    <t>M7 2892211 01</t>
  </si>
  <si>
    <t>0284</t>
  </si>
  <si>
    <t>M7 2892212 01</t>
  </si>
  <si>
    <t>0283</t>
  </si>
  <si>
    <t>RU-1000/M</t>
  </si>
  <si>
    <t>egyes rugós játék</t>
  </si>
  <si>
    <t>2553/4</t>
  </si>
  <si>
    <t>Dr. Szabolcs Zoltán utca 1.</t>
  </si>
  <si>
    <t>0282</t>
  </si>
  <si>
    <t>MS-1003</t>
  </si>
  <si>
    <t>picur mászóka</t>
  </si>
  <si>
    <t>0281</t>
  </si>
  <si>
    <t>M7 2892204 01</t>
  </si>
  <si>
    <t>Traktorgumi 4 db</t>
  </si>
  <si>
    <t>0280</t>
  </si>
  <si>
    <t>M7 2892200 01</t>
  </si>
  <si>
    <t>nem ismert (betonlapok, fa ülőke)</t>
  </si>
  <si>
    <t>Homokozó 2x2 m</t>
  </si>
  <si>
    <t>0279</t>
  </si>
  <si>
    <t>M7 2892203 01</t>
  </si>
  <si>
    <t>0278</t>
  </si>
  <si>
    <t>M7 2892202 01</t>
  </si>
  <si>
    <t>0277</t>
  </si>
  <si>
    <t>M7 2892201 01</t>
  </si>
  <si>
    <t>0276</t>
  </si>
  <si>
    <t>2018.</t>
  </si>
  <si>
    <t>Kötélcsúszda</t>
  </si>
  <si>
    <t>2338/1</t>
  </si>
  <si>
    <t>Tószer tér</t>
  </si>
  <si>
    <t>0275</t>
  </si>
  <si>
    <t>Homok 40 m2, palló szegély 26 fm</t>
  </si>
  <si>
    <t>KS 1421 Euroswing</t>
  </si>
  <si>
    <t>3-as lengőhinta ( 2 lap, 1 bébi)</t>
  </si>
  <si>
    <t>0274</t>
  </si>
  <si>
    <t>Homok 45 m2, palló szegély 28 fm</t>
  </si>
  <si>
    <t>KS 1980 Fehring</t>
  </si>
  <si>
    <t>0273</t>
  </si>
  <si>
    <t>0272</t>
  </si>
  <si>
    <t xml:space="preserve">IPS </t>
  </si>
  <si>
    <t>Rugós játék - süni</t>
  </si>
  <si>
    <t>0271</t>
  </si>
  <si>
    <t>RU-1000/L</t>
  </si>
  <si>
    <t>Rugós játék - lovacska</t>
  </si>
  <si>
    <t>0270</t>
  </si>
  <si>
    <t>2013.</t>
  </si>
  <si>
    <t>nem simert</t>
  </si>
  <si>
    <t>Rugós játék (alatta gumi) őz</t>
  </si>
  <si>
    <t>0269</t>
  </si>
  <si>
    <t>Rugós játék (alatta gumi) ló</t>
  </si>
  <si>
    <t>0268</t>
  </si>
  <si>
    <t>2-es rugós mérleghinta (alatta gumi)</t>
  </si>
  <si>
    <t>0267</t>
  </si>
  <si>
    <t>M7 2892205 01</t>
  </si>
  <si>
    <t>2288/9</t>
  </si>
  <si>
    <t>Hadnagy utca 68.</t>
  </si>
  <si>
    <t>0266</t>
  </si>
  <si>
    <t>M7 2892206 01</t>
  </si>
  <si>
    <t>0265</t>
  </si>
  <si>
    <t>M7 2892208 01</t>
  </si>
  <si>
    <t>0264</t>
  </si>
  <si>
    <t xml:space="preserve">műanyag "rönk" </t>
  </si>
  <si>
    <t>0263</t>
  </si>
  <si>
    <t>M7 2892207 01</t>
  </si>
  <si>
    <t>nem ismert (körmart rúdfa)</t>
  </si>
  <si>
    <t>Homokozó 5x2,5</t>
  </si>
  <si>
    <t>0262</t>
  </si>
  <si>
    <t>KS 6250</t>
  </si>
  <si>
    <t>11-es Huszár úti lakótelep</t>
  </si>
  <si>
    <t>0261</t>
  </si>
  <si>
    <t>KS 5100</t>
  </si>
  <si>
    <t>0260</t>
  </si>
  <si>
    <t>2012.07.10
2020.06.16.</t>
  </si>
  <si>
    <t>éles peremű a rétegelt lemez</t>
  </si>
  <si>
    <t>KS 1027</t>
  </si>
  <si>
    <t>Játékkombináció kicsiknek</t>
  </si>
  <si>
    <t>0259</t>
  </si>
  <si>
    <t>KS 4020 Euroswing</t>
  </si>
  <si>
    <t>0258</t>
  </si>
  <si>
    <t>KS 4204</t>
  </si>
  <si>
    <t>0257</t>
  </si>
  <si>
    <t>KS 4202</t>
  </si>
  <si>
    <t>0256</t>
  </si>
  <si>
    <t>0255</t>
  </si>
  <si>
    <t>2011.06.14
2020.06.16.</t>
  </si>
  <si>
    <t>0254</t>
  </si>
  <si>
    <t>KS 1075</t>
  </si>
  <si>
    <t>0253</t>
  </si>
  <si>
    <t>kopott csapágy</t>
  </si>
  <si>
    <t>KS 4259</t>
  </si>
  <si>
    <t>0252</t>
  </si>
  <si>
    <t>nem ismert (akác gerenda)</t>
  </si>
  <si>
    <t>1705/84</t>
  </si>
  <si>
    <t>Stromfeld Aurél utca 55.</t>
  </si>
  <si>
    <t>0251</t>
  </si>
  <si>
    <t>TA 20 225 09-00012V</t>
  </si>
  <si>
    <t>KS4381</t>
  </si>
  <si>
    <t>Rugós játék „Ló”</t>
  </si>
  <si>
    <t>0250</t>
  </si>
  <si>
    <t>Kavics 32 m2, deszka 8 fm</t>
  </si>
  <si>
    <t>TA 20 225 09-00014V</t>
  </si>
  <si>
    <t>KS4020</t>
  </si>
  <si>
    <t xml:space="preserve">Kétüléses hinta, lapülőkével </t>
  </si>
  <si>
    <t>0249</t>
  </si>
  <si>
    <t>Betonalap kiáll a földből</t>
  </si>
  <si>
    <t>Kavics 47 m2,  deszka szegély 6,5 fm</t>
  </si>
  <si>
    <t>TA 20 225 10-00020</t>
  </si>
  <si>
    <t>KS1123</t>
  </si>
  <si>
    <t xml:space="preserve">Kombinált torony „Éva” </t>
  </si>
  <si>
    <t>0248</t>
  </si>
  <si>
    <t>nem ismert (deszka szegély)</t>
  </si>
  <si>
    <t>Homokozó 1x2</t>
  </si>
  <si>
    <t>Stromfeld Aurél utca 27-33. és 35-41.</t>
  </si>
  <si>
    <t>0247</t>
  </si>
  <si>
    <t>botlásveszélyes szegély, lábtámasz végének átmérője &lt; 45 mm, törött fogantyú végi gömb</t>
  </si>
  <si>
    <t>5 67 018 0/243 Boglárka</t>
  </si>
  <si>
    <t xml:space="preserve">eibe Bogárka </t>
  </si>
  <si>
    <t>Rugós játék (gumi alatta)</t>
  </si>
  <si>
    <t>0246</t>
  </si>
  <si>
    <t>mozgáshatároló gumi repedt, rögzítőcsavarok lazák, éles peremű futadok a testen</t>
  </si>
  <si>
    <t>Homok 18 m2, deszka szegély 13 fm</t>
  </si>
  <si>
    <t>5 55 090 5/252</t>
  </si>
  <si>
    <t xml:space="preserve">eibe </t>
  </si>
  <si>
    <t>0245</t>
  </si>
  <si>
    <t>ütéscsillapító tömörödött, csúszdatest és függőleges oszlopok között testbeszorulási veszély</t>
  </si>
  <si>
    <t>Homok 21 m2, deszka szegély 13 fm</t>
  </si>
  <si>
    <t>ME-B2-4105-FI/KF/P1/3 Espresso</t>
  </si>
  <si>
    <t>0244</t>
  </si>
  <si>
    <t>Homok 24 m2, deszka szegély 16 fm</t>
  </si>
  <si>
    <t>Ikarus hinta, bébi ülés: 5 55 055 0/255, 5 63 203 0/266</t>
  </si>
  <si>
    <t>1-es lengőhinta bébiülőkével</t>
  </si>
  <si>
    <t>0243</t>
  </si>
  <si>
    <t>Homok 32 m2, deszka szegély 16 fm</t>
  </si>
  <si>
    <t>5 55 055 0/255 Ikarus hinta</t>
  </si>
  <si>
    <t>1-es lengőhinta lapülőkével</t>
  </si>
  <si>
    <t>0242</t>
  </si>
  <si>
    <t>EM-G-1030</t>
  </si>
  <si>
    <t>Rugós játék (ló)</t>
  </si>
  <si>
    <t>7408/2</t>
  </si>
  <si>
    <t>Alkotás utcai park</t>
  </si>
  <si>
    <t>0241</t>
  </si>
  <si>
    <t>TÜV-A-MHF/SF-1/05-00711</t>
  </si>
  <si>
    <t>KS</t>
  </si>
  <si>
    <t>0240</t>
  </si>
  <si>
    <t>csúszdatest rögzítése gyenge, ruhabeszorulási veszély, felső platform csavarjai átszakadtak., tömörödött ütéscsillapító</t>
  </si>
  <si>
    <t>Homok 40 m2, deszka szegély 13 fm</t>
  </si>
  <si>
    <t>Z1A 05 10 10706 011</t>
  </si>
  <si>
    <t xml:space="preserve">Maier EM-J2-7254, csúszdatest: eibe 5586540 </t>
  </si>
  <si>
    <t>Maier, Eibe</t>
  </si>
  <si>
    <t>0239</t>
  </si>
  <si>
    <t>Homok 27m2, deszka szegély 12 fm</t>
  </si>
  <si>
    <t>EM-I2-5110</t>
  </si>
  <si>
    <t>0238</t>
  </si>
  <si>
    <t>Homok 30 m2, deszka szegély 17 fm</t>
  </si>
  <si>
    <t>Z1A 04 06 10706 002</t>
  </si>
  <si>
    <t>EM-G220-20-2</t>
  </si>
  <si>
    <t>0237</t>
  </si>
  <si>
    <t>korhadt keret</t>
  </si>
  <si>
    <t>Z1A 04 11 10706 005</t>
  </si>
  <si>
    <t>EM-D-075-2x3</t>
  </si>
  <si>
    <t>0236</t>
  </si>
  <si>
    <t>Homok 24 m2, deszka szegély 19 fm</t>
  </si>
  <si>
    <t>Maier</t>
  </si>
  <si>
    <t>0235</t>
  </si>
  <si>
    <t>faanyag korhadt, repedt</t>
  </si>
  <si>
    <t>14829/5</t>
  </si>
  <si>
    <t>Zanat - Szent László tér</t>
  </si>
  <si>
    <t>0234</t>
  </si>
  <si>
    <t>EM-G-036-FI/HPL</t>
  </si>
  <si>
    <t xml:space="preserve">Fido rugós mérleghinta </t>
  </si>
  <si>
    <t>0233</t>
  </si>
  <si>
    <t>kopott,lépcsőfokok sérültek, mászófal széle repedt, furatzáró dugók hiányoznak</t>
  </si>
  <si>
    <t>Kavics, beton szegély</t>
  </si>
  <si>
    <t>Z2 09 03 66213 008</t>
  </si>
  <si>
    <t>LM 202</t>
  </si>
  <si>
    <t>Tiptiptap</t>
  </si>
  <si>
    <t xml:space="preserve">PARNU kombinált mászóka </t>
  </si>
  <si>
    <t>0232</t>
  </si>
  <si>
    <t>bébiülőke gumi sérült</t>
  </si>
  <si>
    <t>Z2 09 03 66213 010</t>
  </si>
  <si>
    <t>K002</t>
  </si>
  <si>
    <t xml:space="preserve">Tiptiptap </t>
  </si>
  <si>
    <t>Kétüléses hinta laposüléssel és bébiüléssel</t>
  </si>
  <si>
    <t>0231</t>
  </si>
  <si>
    <t>0230</t>
  </si>
  <si>
    <t>EM-G-1030-HPL</t>
  </si>
  <si>
    <t>Lovas rugós játék</t>
  </si>
  <si>
    <t>0229</t>
  </si>
  <si>
    <t>FE-1002</t>
  </si>
  <si>
    <t>karusszel</t>
  </si>
  <si>
    <t>4181/1</t>
  </si>
  <si>
    <t>Felszabadulás park (Márton Áron utca)</t>
  </si>
  <si>
    <t>0228</t>
  </si>
  <si>
    <t>RU-1000/K</t>
  </si>
  <si>
    <t>0227</t>
  </si>
  <si>
    <t>0226</t>
  </si>
  <si>
    <t>2011.augusztus, 2012.július, 2014.05.13. - kapaszkodók rendszeres pótlása</t>
  </si>
  <si>
    <t>Faapríték 96 m2, deszka szegély 43 fm</t>
  </si>
  <si>
    <t>Z1A 05 11 10651 053</t>
  </si>
  <si>
    <t>5 665 25 5 (Varsó)</t>
  </si>
  <si>
    <t>0225</t>
  </si>
  <si>
    <t>0224</t>
  </si>
  <si>
    <t xml:space="preserve">2011.augusztus, 2012.július, 2014.01.10., </t>
  </si>
  <si>
    <t>0223</t>
  </si>
  <si>
    <t>2011.augusztus, 2012.július</t>
  </si>
  <si>
    <t xml:space="preserve">2-es lengőhinta </t>
  </si>
  <si>
    <t>0222</t>
  </si>
  <si>
    <t>2011.augusztus</t>
  </si>
  <si>
    <t>0221</t>
  </si>
  <si>
    <t>TÜV-A-MHF/SF-1/01-03204V1
TÜV-A-MHF/SF-1/00/FT00-013</t>
  </si>
  <si>
    <t>KS 1061, 2340</t>
  </si>
  <si>
    <t>0220</t>
  </si>
  <si>
    <t>Kramer &amp; co Motor 5012</t>
  </si>
  <si>
    <t>Kramer &amp; Co</t>
  </si>
  <si>
    <t>3785/334</t>
  </si>
  <si>
    <t>Faludi Ferenc utca 2-6.</t>
  </si>
  <si>
    <t>0219</t>
  </si>
  <si>
    <t>Buglo 1608</t>
  </si>
  <si>
    <t xml:space="preserve">Mászóvár </t>
  </si>
  <si>
    <t>0218</t>
  </si>
  <si>
    <t>a fogantyú végének átmérője kisebb mint 45 mm</t>
  </si>
  <si>
    <t>M72892197 01</t>
  </si>
  <si>
    <t>0217</t>
  </si>
  <si>
    <t>2012.07.18
2020.01.15.</t>
  </si>
  <si>
    <t>M7 2892198 01</t>
  </si>
  <si>
    <t>Homokozó 5 x 4</t>
  </si>
  <si>
    <t>0216</t>
  </si>
  <si>
    <t>M7 2892199 01</t>
  </si>
  <si>
    <t>2-es lengőhinta lapülőke</t>
  </si>
  <si>
    <t>0215</t>
  </si>
  <si>
    <t xml:space="preserve">Lovacska 5011 </t>
  </si>
  <si>
    <t xml:space="preserve">Kramer &amp; co </t>
  </si>
  <si>
    <t>Gazdag Erzsi utca 1-13.</t>
  </si>
  <si>
    <t>0214</t>
  </si>
  <si>
    <t>BUGLO</t>
  </si>
  <si>
    <t>0213</t>
  </si>
  <si>
    <t>2012.07.18
2020.01.16.</t>
  </si>
  <si>
    <t>M7 2892194 01</t>
  </si>
  <si>
    <t>nem ismert (beton, deszka fedlap)</t>
  </si>
  <si>
    <t>0212</t>
  </si>
  <si>
    <t>Kavics 24 m2</t>
  </si>
  <si>
    <t>M7 2892195 01</t>
  </si>
  <si>
    <t>csővázas</t>
  </si>
  <si>
    <t>0211</t>
  </si>
  <si>
    <t>M7 2892196 01</t>
  </si>
  <si>
    <t>2-es lengőhinta bébiülőke</t>
  </si>
  <si>
    <t>0210</t>
  </si>
  <si>
    <t>3785/94</t>
  </si>
  <si>
    <t>Bakó József utca 2-16.</t>
  </si>
  <si>
    <t>0209</t>
  </si>
  <si>
    <t>Kavics 36 m2, palló szegély elbontva</t>
  </si>
  <si>
    <t>0208</t>
  </si>
  <si>
    <t>ütéscsillapító tömörödött, függeszkedő láncvédő burkolata repedt</t>
  </si>
  <si>
    <t>Hatszögű mászó</t>
  </si>
  <si>
    <t>0207</t>
  </si>
  <si>
    <t>TÜV-A-MHF/SF-1/04-00238 V</t>
  </si>
  <si>
    <t>Karusszel (190-es)</t>
  </si>
  <si>
    <t>0206</t>
  </si>
  <si>
    <t>Kavics 74 m2, palló szegély elbontva</t>
  </si>
  <si>
    <t>KS 4600</t>
  </si>
  <si>
    <t>Kombinált állvány</t>
  </si>
  <si>
    <t>0205</t>
  </si>
  <si>
    <t>KS 5010</t>
  </si>
  <si>
    <t>Z egyensúgyozó gerenda</t>
  </si>
  <si>
    <t>0204</t>
  </si>
  <si>
    <t>KS 2020</t>
  </si>
  <si>
    <t>Gerenda híd</t>
  </si>
  <si>
    <t>0203</t>
  </si>
  <si>
    <t>TÜV-A-MHF/SF-1/03/FT03-165</t>
  </si>
  <si>
    <t>KS 4209</t>
  </si>
  <si>
    <t>Rugós játék (teherautó)</t>
  </si>
  <si>
    <t>0202</t>
  </si>
  <si>
    <t>Kavics 21 m2</t>
  </si>
  <si>
    <t>KS 5120</t>
  </si>
  <si>
    <t>Hármas bukfencrúd</t>
  </si>
  <si>
    <t>0201</t>
  </si>
  <si>
    <t>KS 2400</t>
  </si>
  <si>
    <t>Lépcsős csúszda</t>
  </si>
  <si>
    <t>0200</t>
  </si>
  <si>
    <t>TÜV-A-MHF/SF-1/05-00710</t>
  </si>
  <si>
    <t>KS 4263</t>
  </si>
  <si>
    <t>Rugós mérleghinta (madár)</t>
  </si>
  <si>
    <t>0199</t>
  </si>
  <si>
    <t>Fedett homokozó 3x3</t>
  </si>
  <si>
    <t>0198</t>
  </si>
  <si>
    <t>Buglo 4015</t>
  </si>
  <si>
    <t>Lapforgó</t>
  </si>
  <si>
    <t>Kassák Lajos utca 2-10.</t>
  </si>
  <si>
    <t>0197</t>
  </si>
  <si>
    <t>0196</t>
  </si>
  <si>
    <t>korhadt</t>
  </si>
  <si>
    <t>M7 2892192 01</t>
  </si>
  <si>
    <t>Homokozó - új</t>
  </si>
  <si>
    <t>0195</t>
  </si>
  <si>
    <t>2015.</t>
  </si>
  <si>
    <t>nem ismert (rúdfa)</t>
  </si>
  <si>
    <t>0194</t>
  </si>
  <si>
    <t>M7 2892193 01</t>
  </si>
  <si>
    <t>0193</t>
  </si>
  <si>
    <t>C-203946-2-8</t>
  </si>
  <si>
    <t>RU-1001</t>
  </si>
  <si>
    <t xml:space="preserve">Kétszemélyes tandem rugós játék </t>
  </si>
  <si>
    <t>0192</t>
  </si>
  <si>
    <t>sérült kötelek, laza csavarkötések a kötélhídon, függeszkedő kötelek sérültek, ütéscsillapító tömörödött</t>
  </si>
  <si>
    <t>Faapríték 84 m2, 29 fm deszka szegély</t>
  </si>
  <si>
    <t xml:space="preserve">5 66 262 5 </t>
  </si>
  <si>
    <t>eibe ibondo Congo</t>
  </si>
  <si>
    <t>0191</t>
  </si>
  <si>
    <t>kötélháló hibás, furatzáró dugók hiányoznak</t>
  </si>
  <si>
    <t xml:space="preserve">Faapríték 52 m2, 20 fm deszka szegély </t>
  </si>
  <si>
    <t>EM-K-630</t>
  </si>
  <si>
    <t>0190</t>
  </si>
  <si>
    <t>Z1A 07 04 10706 018</t>
  </si>
  <si>
    <t>EM-F-5600-FI/KF/P1</t>
  </si>
  <si>
    <t>Játékkombináció (csillagfelhő)</t>
  </si>
  <si>
    <t>0189</t>
  </si>
  <si>
    <t>betonalap kiáll</t>
  </si>
  <si>
    <t>Z1A 05 08 10651 045</t>
  </si>
  <si>
    <t>5 67 219 0</t>
  </si>
  <si>
    <t xml:space="preserve">eibe basis </t>
  </si>
  <si>
    <t>Rugós játék (háttámlás fekvő)</t>
  </si>
  <si>
    <t>0188</t>
  </si>
  <si>
    <t>Homokozó 2,5 x 2,5</t>
  </si>
  <si>
    <t>0187</t>
  </si>
  <si>
    <t>Homok 32 m2, 24 fm beton szegély</t>
  </si>
  <si>
    <t>0186</t>
  </si>
  <si>
    <t>M7 2892191 01</t>
  </si>
  <si>
    <t>Ívmászó kicsi (1,1 m)</t>
  </si>
  <si>
    <t>3785/91</t>
  </si>
  <si>
    <t>Nagy László utca 2-6. (nyugati oldal)</t>
  </si>
  <si>
    <t>0185</t>
  </si>
  <si>
    <t>M7 2892186 01</t>
  </si>
  <si>
    <t>Ívmászó nagy (1,4 m)</t>
  </si>
  <si>
    <t>0184</t>
  </si>
  <si>
    <t>M7 2892190 01</t>
  </si>
  <si>
    <t>Ívmászó nagy (1,6 m)</t>
  </si>
  <si>
    <t>0183</t>
  </si>
  <si>
    <t>M7 2892187 01</t>
  </si>
  <si>
    <t>Homokozó 3 3 x 4</t>
  </si>
  <si>
    <t>0182</t>
  </si>
  <si>
    <t>M7 2892188 01</t>
  </si>
  <si>
    <t>Homokozó 2 3 x 6 - nincs?</t>
  </si>
  <si>
    <t>0181</t>
  </si>
  <si>
    <t>M7 2892189 01</t>
  </si>
  <si>
    <t>0180</t>
  </si>
  <si>
    <t>Homokozó 5 x 7</t>
  </si>
  <si>
    <t>Nagy László utca 12-16. (északi oldal)</t>
  </si>
  <si>
    <t>0179</t>
  </si>
  <si>
    <t>0178</t>
  </si>
  <si>
    <t>Homokozó 5 x 6</t>
  </si>
  <si>
    <t>Kodály Zoltán utca 33-35. (nyugati oldal)</t>
  </si>
  <si>
    <t>0177</t>
  </si>
  <si>
    <t>Homokozó műanyag 2x2</t>
  </si>
  <si>
    <t>Kodály Zoltán utca 26-32.</t>
  </si>
  <si>
    <t>0176</t>
  </si>
  <si>
    <t>Z2 11 07 66213 044</t>
  </si>
  <si>
    <t>KM005</t>
  </si>
  <si>
    <t>TipTipTap</t>
  </si>
  <si>
    <t xml:space="preserve">Karusszel Apollo </t>
  </si>
  <si>
    <t>0175</t>
  </si>
  <si>
    <t>00.755.010/09/08/01/0</t>
  </si>
  <si>
    <t>AP0413</t>
  </si>
  <si>
    <t>Egy ponton függesztett fészekhinta</t>
  </si>
  <si>
    <t>0174</t>
  </si>
  <si>
    <t>00.755.014/09/08/01/0</t>
  </si>
  <si>
    <t>AR022</t>
  </si>
  <si>
    <t>Rugós játék - autó</t>
  </si>
  <si>
    <t>0173</t>
  </si>
  <si>
    <t>Z2 11 07 66213 041</t>
  </si>
  <si>
    <t>PLP13</t>
  </si>
  <si>
    <t>Egyensúlyozó rúd</t>
  </si>
  <si>
    <t>0172</t>
  </si>
  <si>
    <t>C-203946-2-4</t>
  </si>
  <si>
    <t>LA-1001</t>
  </si>
  <si>
    <t>Lengőhíd hullámkorláttal</t>
  </si>
  <si>
    <t>0171</t>
  </si>
  <si>
    <t>C-203946-2-2</t>
  </si>
  <si>
    <t>HD-2150</t>
  </si>
  <si>
    <t>FUSIO kéttornyos játszóvár mászókával</t>
  </si>
  <si>
    <t>0170</t>
  </si>
  <si>
    <t>0169</t>
  </si>
  <si>
    <t>0168</t>
  </si>
  <si>
    <t>laza fogantyú</t>
  </si>
  <si>
    <t>rugós játék egyszemélyes motor</t>
  </si>
  <si>
    <t>3587/38</t>
  </si>
  <si>
    <t>Rohonci út 7-9.</t>
  </si>
  <si>
    <t>0167</t>
  </si>
  <si>
    <t>2002.</t>
  </si>
  <si>
    <t>M7 2992041 01</t>
  </si>
  <si>
    <t>0166</t>
  </si>
  <si>
    <t>M7 2992040 01</t>
  </si>
  <si>
    <t>0165</t>
  </si>
  <si>
    <t>2011.09.12
2020.08.11.</t>
  </si>
  <si>
    <t>tömörödött talaj, laza csavar a lapülőkében</t>
  </si>
  <si>
    <t>M7 2992039 01</t>
  </si>
  <si>
    <t>0164</t>
  </si>
  <si>
    <t>nem ismert (fa gerendák)</t>
  </si>
  <si>
    <t>3587/34</t>
  </si>
  <si>
    <t>Perintparti sétány 4.</t>
  </si>
  <si>
    <t>0163</t>
  </si>
  <si>
    <t>M7 2992038 01</t>
  </si>
  <si>
    <t>3587/89</t>
  </si>
  <si>
    <t>Perintparti sétány 1.</t>
  </si>
  <si>
    <t>0162</t>
  </si>
  <si>
    <t>0161</t>
  </si>
  <si>
    <t>Homok41 m2, deszka szegély 18 fm</t>
  </si>
  <si>
    <t>Perintparti sétány 9-15.</t>
  </si>
  <si>
    <t>0160</t>
  </si>
  <si>
    <t>0159</t>
  </si>
  <si>
    <t>0158</t>
  </si>
  <si>
    <t>0157</t>
  </si>
  <si>
    <t>Bukfencrúd</t>
  </si>
  <si>
    <t>0156</t>
  </si>
  <si>
    <t>0155</t>
  </si>
  <si>
    <t>0154</t>
  </si>
  <si>
    <t>rögzítő elemek kiállnak</t>
  </si>
  <si>
    <t>0153</t>
  </si>
  <si>
    <t>tömörödött talaj, kopott kötelek</t>
  </si>
  <si>
    <t>Homok 30 m2</t>
  </si>
  <si>
    <t>KS 1213</t>
  </si>
  <si>
    <t>Kombinált csúszda</t>
  </si>
  <si>
    <t>0152</t>
  </si>
  <si>
    <t>Homok 56 m2</t>
  </si>
  <si>
    <t>KS 4017</t>
  </si>
  <si>
    <t>4-es lengőhinta 4 lapülőkével</t>
  </si>
  <si>
    <t>0151</t>
  </si>
  <si>
    <t>3-as lengőhinta bébiüléssel</t>
  </si>
  <si>
    <t>0150</t>
  </si>
  <si>
    <t>Homok 48 m2</t>
  </si>
  <si>
    <t>2808/13</t>
  </si>
  <si>
    <t xml:space="preserve">Rohonci út 46-50. </t>
  </si>
  <si>
    <t>0149</t>
  </si>
  <si>
    <t>0148</t>
  </si>
  <si>
    <t>0147</t>
  </si>
  <si>
    <t>2020.</t>
  </si>
  <si>
    <t>PLAYPARC</t>
  </si>
  <si>
    <t>0146</t>
  </si>
  <si>
    <t>0145</t>
  </si>
  <si>
    <t>25 91/06</t>
  </si>
  <si>
    <t>0144</t>
  </si>
  <si>
    <t>ütéscsillapítő gumi repedt</t>
  </si>
  <si>
    <t>2589/06</t>
  </si>
  <si>
    <t>0143</t>
  </si>
  <si>
    <t>0142</t>
  </si>
  <si>
    <t>KG béka</t>
  </si>
  <si>
    <t xml:space="preserve">Progar </t>
  </si>
  <si>
    <t>2-es rugós játék</t>
  </si>
  <si>
    <t>0141</t>
  </si>
  <si>
    <t>0140</t>
  </si>
  <si>
    <t>KG motor</t>
  </si>
  <si>
    <t>Rugós játék (motor)</t>
  </si>
  <si>
    <t>0139</t>
  </si>
  <si>
    <t>KG dínó</t>
  </si>
  <si>
    <t>Rugós játék (dínó)</t>
  </si>
  <si>
    <t>0138</t>
  </si>
  <si>
    <t>2596/06</t>
  </si>
  <si>
    <t>Babaház</t>
  </si>
  <si>
    <t>0137</t>
  </si>
  <si>
    <t>2019.</t>
  </si>
  <si>
    <t>0136</t>
  </si>
  <si>
    <t>2588/06</t>
  </si>
  <si>
    <t>0135</t>
  </si>
  <si>
    <t>2593/06</t>
  </si>
  <si>
    <t>Rohonci u. 46-50.</t>
  </si>
  <si>
    <t>0134</t>
  </si>
  <si>
    <t>Homokozó Gabion elemekből 3x3m</t>
  </si>
  <si>
    <t>2804/20</t>
  </si>
  <si>
    <t>Rohonci út 62.</t>
  </si>
  <si>
    <t>0133</t>
  </si>
  <si>
    <t>00.755.009/09/08/01/0</t>
  </si>
  <si>
    <t>AC014B</t>
  </si>
  <si>
    <t xml:space="preserve">Függeszkedő-kapaszkodó mászóka </t>
  </si>
  <si>
    <t>0132</t>
  </si>
  <si>
    <t>tömörödött ütéscsillapító, ülőke és talaj távolsága 40 cm-nek kellene lennie</t>
  </si>
  <si>
    <t>AP0419</t>
  </si>
  <si>
    <t>0131</t>
  </si>
  <si>
    <t>Rögzítő csavarok kiállnak, Eszköz a talajnak ütközik</t>
  </si>
  <si>
    <t>RU-1000/LB, RU-1000/LV</t>
  </si>
  <si>
    <t>Rugós játék, elefánt</t>
  </si>
  <si>
    <t>0130</t>
  </si>
  <si>
    <t>Lábtámasz kialakítása nem megfelelő</t>
  </si>
  <si>
    <t>RU-1000/LL</t>
  </si>
  <si>
    <t>Rugós játék, ló</t>
  </si>
  <si>
    <t>0129</t>
  </si>
  <si>
    <t>M7 2892177 01</t>
  </si>
  <si>
    <t>Homokozó 2x2,5</t>
  </si>
  <si>
    <t>0128</t>
  </si>
  <si>
    <t>M7 2892178 01</t>
  </si>
  <si>
    <t>0127</t>
  </si>
  <si>
    <t>M7 2892176 01</t>
  </si>
  <si>
    <t>0126</t>
  </si>
  <si>
    <t>Rohonci út 58.</t>
  </si>
  <si>
    <t>0125</t>
  </si>
  <si>
    <t>1121MP</t>
  </si>
  <si>
    <t xml:space="preserve">Játszóvár - New Generation </t>
  </si>
  <si>
    <t>0124</t>
  </si>
  <si>
    <t>Cobrabid BBC 351/113</t>
  </si>
  <si>
    <t>3107EPO</t>
  </si>
  <si>
    <t>Két személyes sárkány rugós játék</t>
  </si>
  <si>
    <t>0123</t>
  </si>
  <si>
    <t>M7 2892175 01</t>
  </si>
  <si>
    <t>0122</t>
  </si>
  <si>
    <t>M7 2892174 01</t>
  </si>
  <si>
    <t>Homokozó 2 3x4</t>
  </si>
  <si>
    <t>0121</t>
  </si>
  <si>
    <t xml:space="preserve">Homokozó 1 3x4 </t>
  </si>
  <si>
    <t>0120</t>
  </si>
  <si>
    <t>M7 2892143 01</t>
  </si>
  <si>
    <t>0119</t>
  </si>
  <si>
    <t>HO-2311</t>
  </si>
  <si>
    <t>Hatszöglető homokozó keret</t>
  </si>
  <si>
    <t>2778</t>
  </si>
  <si>
    <t>Szűrcsapó utca 12-14.</t>
  </si>
  <si>
    <t>0118</t>
  </si>
  <si>
    <t>0117</t>
  </si>
  <si>
    <t>Kavics 42 m2, 26 fm deszkaszegély</t>
  </si>
  <si>
    <t>0116</t>
  </si>
  <si>
    <t>tömörödött talaj</t>
  </si>
  <si>
    <t>Nr 143/01-DCW/15</t>
  </si>
  <si>
    <t>1134MP</t>
  </si>
  <si>
    <t>Szűrcsapó utca 8-10.</t>
  </si>
  <si>
    <t>0115</t>
  </si>
  <si>
    <t>Nr 351/13</t>
  </si>
  <si>
    <t>3009EPO</t>
  </si>
  <si>
    <t>Lóhere rugós játék</t>
  </si>
  <si>
    <t>0114</t>
  </si>
  <si>
    <t>Homokozó 3x7</t>
  </si>
  <si>
    <t>0113</t>
  </si>
  <si>
    <t>4-es lengőhinta lapülőkével</t>
  </si>
  <si>
    <t>0112</t>
  </si>
  <si>
    <t>2-es korlát</t>
  </si>
  <si>
    <t>2759/52</t>
  </si>
  <si>
    <t>Bem Józsf utca 2.</t>
  </si>
  <si>
    <t>0111</t>
  </si>
  <si>
    <t>Homokozó 2 5x8</t>
  </si>
  <si>
    <t>0110</t>
  </si>
  <si>
    <t>Homokozó 1 5x8</t>
  </si>
  <si>
    <t>0109</t>
  </si>
  <si>
    <t>Kavics 18 m2</t>
  </si>
  <si>
    <t>2-es mérleghinta 2</t>
  </si>
  <si>
    <t>0108</t>
  </si>
  <si>
    <t>2-es mérleghinta 1</t>
  </si>
  <si>
    <t>0107</t>
  </si>
  <si>
    <t>2-es lengőhinta lapülőkével 3</t>
  </si>
  <si>
    <t>0106</t>
  </si>
  <si>
    <t>2-es lengőhinta lapülőkével 2</t>
  </si>
  <si>
    <t>0105</t>
  </si>
  <si>
    <t>2-es lengőhinta lapülőkével 1</t>
  </si>
  <si>
    <t>0104</t>
  </si>
  <si>
    <t>2-es lengőhinta lapülőkével  és bébiülőkével</t>
  </si>
  <si>
    <t>0103</t>
  </si>
  <si>
    <t>Bem József utca 4.</t>
  </si>
  <si>
    <t>0102</t>
  </si>
  <si>
    <t>0101</t>
  </si>
  <si>
    <t>Kavics 14 m2</t>
  </si>
  <si>
    <t>0100</t>
  </si>
  <si>
    <t>0099</t>
  </si>
  <si>
    <t>Homokozó 6x6</t>
  </si>
  <si>
    <t>0098</t>
  </si>
  <si>
    <t xml:space="preserve">Homok 64 m2, 24 fm deszka szegély </t>
  </si>
  <si>
    <t>4-es lengőhinta (2 lap, 2bébi)</t>
  </si>
  <si>
    <t>Bem József utca 21-27.</t>
  </si>
  <si>
    <t>0097</t>
  </si>
  <si>
    <t xml:space="preserve">Homok 30 m2, 22 fm deszka szegély </t>
  </si>
  <si>
    <t>Hatszögmászóka</t>
  </si>
  <si>
    <t>0096</t>
  </si>
  <si>
    <t>0095</t>
  </si>
  <si>
    <t>KS 4215</t>
  </si>
  <si>
    <t>0094</t>
  </si>
  <si>
    <t>kopott, korhadt</t>
  </si>
  <si>
    <t>0093</t>
  </si>
  <si>
    <t>2012.04.16., 2012.07.23</t>
  </si>
  <si>
    <t>Homok 88 m2, 30 fm deszka szegély</t>
  </si>
  <si>
    <t>KS 4470</t>
  </si>
  <si>
    <t>Kombinált játék csúszdával</t>
  </si>
  <si>
    <t>0092</t>
  </si>
  <si>
    <t>2012.07.13
2020.04.01.</t>
  </si>
  <si>
    <t>M7 2892182 01</t>
  </si>
  <si>
    <t>2804/22</t>
  </si>
  <si>
    <t>Bem József utca 31.</t>
  </si>
  <si>
    <t>0091</t>
  </si>
  <si>
    <t>M7 2892180 01</t>
  </si>
  <si>
    <t>0090</t>
  </si>
  <si>
    <t>homok gyomos</t>
  </si>
  <si>
    <t>M7 2892179 01</t>
  </si>
  <si>
    <t>0089</t>
  </si>
  <si>
    <t>M7 2892181 01</t>
  </si>
  <si>
    <t>Homokozó (szabálytalan) 5x2,5</t>
  </si>
  <si>
    <t>0088</t>
  </si>
  <si>
    <t>0087</t>
  </si>
  <si>
    <t>2012.07.13
2020.04.01</t>
  </si>
  <si>
    <t>M7 2892183 01</t>
  </si>
  <si>
    <t>0086</t>
  </si>
  <si>
    <t>lábtámasz hiányzik, lépcső törött</t>
  </si>
  <si>
    <t>Z1A 04 07 10651 037</t>
  </si>
  <si>
    <t>5 59 825 5</t>
  </si>
  <si>
    <t>Eibe minimondo</t>
  </si>
  <si>
    <t>Játékkombináció (tulipán)</t>
  </si>
  <si>
    <t>2759/50</t>
  </si>
  <si>
    <t>Váci Mihály utca 46-56.</t>
  </si>
  <si>
    <t>0085</t>
  </si>
  <si>
    <t>Z2 00 09 16936 010</t>
  </si>
  <si>
    <t>62.08.01.</t>
  </si>
  <si>
    <t>SMB</t>
  </si>
  <si>
    <t>Pörgettyű</t>
  </si>
  <si>
    <t>0084</t>
  </si>
  <si>
    <t>5 59 809 0</t>
  </si>
  <si>
    <t xml:space="preserve">Eibe minimondo </t>
  </si>
  <si>
    <t>Rugós játék - boglárka</t>
  </si>
  <si>
    <t>0083</t>
  </si>
  <si>
    <t>5 67 018 0</t>
  </si>
  <si>
    <t xml:space="preserve">Eibe basis </t>
  </si>
  <si>
    <t>Rugós játék - pillangó</t>
  </si>
  <si>
    <t>0082</t>
  </si>
  <si>
    <t>Homokozó 5x5 m</t>
  </si>
  <si>
    <t>0081</t>
  </si>
  <si>
    <t>EM-D2-7205-FI/P1</t>
  </si>
  <si>
    <t>Homokozóállvány</t>
  </si>
  <si>
    <t>0080</t>
  </si>
  <si>
    <t>Kavics 28 m2</t>
  </si>
  <si>
    <t>Z2 02 09 16936 018</t>
  </si>
  <si>
    <t>Skylimber</t>
  </si>
  <si>
    <t xml:space="preserve">Mászópiramis </t>
  </si>
  <si>
    <t>0079</t>
  </si>
  <si>
    <t xml:space="preserve">SMB </t>
  </si>
  <si>
    <t>0078</t>
  </si>
  <si>
    <t>EM-I2-5120-KI/PI</t>
  </si>
  <si>
    <t>0077</t>
  </si>
  <si>
    <t>2015.március</t>
  </si>
  <si>
    <t>Nr. 351/13</t>
  </si>
  <si>
    <t>3008EPO</t>
  </si>
  <si>
    <t>Beülős rugós játék - béka</t>
  </si>
  <si>
    <t>Váci Mihály utca 20.</t>
  </si>
  <si>
    <t>0076</t>
  </si>
  <si>
    <t>3004EPO</t>
  </si>
  <si>
    <t>0075</t>
  </si>
  <si>
    <t>2100181/01/P1BN61</t>
  </si>
  <si>
    <t>Telített fa homokozó, 3x3m</t>
  </si>
  <si>
    <t>0074</t>
  </si>
  <si>
    <t>Nr. 349/13</t>
  </si>
  <si>
    <t>3106EO, 9002, 9001</t>
  </si>
  <si>
    <t>Két személyes fa hintaváz fém gerendával, 1 bébi- és 1 lapülőkével</t>
  </si>
  <si>
    <t>0073</t>
  </si>
  <si>
    <t>3106EO</t>
  </si>
  <si>
    <t>Lengő hinta 1 lap és egy bébiülőkével</t>
  </si>
  <si>
    <t>Váci Mihály utca 2-8.</t>
  </si>
  <si>
    <t>0072</t>
  </si>
  <si>
    <t>Homokozó 4x4 m</t>
  </si>
  <si>
    <t>0071</t>
  </si>
  <si>
    <t>2100181/01/P1BN/2</t>
  </si>
  <si>
    <t>0591-4226EPZ</t>
  </si>
  <si>
    <t>Hatszögletű mászóka</t>
  </si>
  <si>
    <t>0070</t>
  </si>
  <si>
    <t>0069</t>
  </si>
  <si>
    <t>0068</t>
  </si>
  <si>
    <t>Ping-pong asztal</t>
  </si>
  <si>
    <t>Váci Mihály utca 3. (orvosi rendelőnél)</t>
  </si>
  <si>
    <t>0067</t>
  </si>
  <si>
    <t>nem ismert (álló rúdfa)</t>
  </si>
  <si>
    <t>Homokozó 2 m sugár</t>
  </si>
  <si>
    <t>0066</t>
  </si>
  <si>
    <t>Homokozó ötszögletű 6,62 m2</t>
  </si>
  <si>
    <t>0065</t>
  </si>
  <si>
    <t>Nr 143/02-DCW/15</t>
  </si>
  <si>
    <t>1139 MPN</t>
  </si>
  <si>
    <t>NOVUM</t>
  </si>
  <si>
    <t xml:space="preserve">Játszóvár - Tower12 </t>
  </si>
  <si>
    <t>0064</t>
  </si>
  <si>
    <t>Nr 293/00-DCW/16</t>
  </si>
  <si>
    <t>3203O</t>
  </si>
  <si>
    <t>0063</t>
  </si>
  <si>
    <t>Nr 345/01-DCW/16</t>
  </si>
  <si>
    <t>3001 EPO</t>
  </si>
  <si>
    <t>Rugós játék póni</t>
  </si>
  <si>
    <t>0062</t>
  </si>
  <si>
    <t>3009EPOK</t>
  </si>
  <si>
    <t>0061</t>
  </si>
  <si>
    <t>Rugós játék dínó</t>
  </si>
  <si>
    <t>0060</t>
  </si>
  <si>
    <t>0059</t>
  </si>
  <si>
    <t>0058</t>
  </si>
  <si>
    <t>13 fm deszka szegély</t>
  </si>
  <si>
    <t>4-as mérleghinta</t>
  </si>
  <si>
    <t>706</t>
  </si>
  <si>
    <t>Nefelejcs utca</t>
  </si>
  <si>
    <t>0057</t>
  </si>
  <si>
    <t>0056</t>
  </si>
  <si>
    <t>4-es lengőhinta (2 lap, 2 bébiülőke)</t>
  </si>
  <si>
    <t>0055</t>
  </si>
  <si>
    <t>Kavics 34 m2, 21 fm deszka szegély</t>
  </si>
  <si>
    <t>0054</t>
  </si>
  <si>
    <t>Kavics 18 m2, deszka szegély 18 fm</t>
  </si>
  <si>
    <t>0053</t>
  </si>
  <si>
    <t>Z1A 05 11 10651 058</t>
  </si>
  <si>
    <t>5 55 315 5 (basis Tibeti)</t>
  </si>
  <si>
    <t>Egyensúlyozó híd</t>
  </si>
  <si>
    <t>319/39</t>
  </si>
  <si>
    <t>Vajdahunyad tér</t>
  </si>
  <si>
    <t>0052</t>
  </si>
  <si>
    <t>Z1A 07 07 33052 020</t>
  </si>
  <si>
    <t>El Poste Bomboleante NMPU040</t>
  </si>
  <si>
    <t xml:space="preserve">Mein </t>
  </si>
  <si>
    <t>0051</t>
  </si>
  <si>
    <t>Faapríték 70 m2, deszka szegély 19 fm</t>
  </si>
  <si>
    <t>Z1A 02 05 33052 009</t>
  </si>
  <si>
    <t>Barco NMKI075</t>
  </si>
  <si>
    <t>Mein</t>
  </si>
  <si>
    <t>Kombinált játék hajó</t>
  </si>
  <si>
    <t>0050</t>
  </si>
  <si>
    <t>Faapríték 81 m2</t>
  </si>
  <si>
    <t>Z1A 02 04 33052 009</t>
  </si>
  <si>
    <t>Ancares NMKX035</t>
  </si>
  <si>
    <t>398/27</t>
  </si>
  <si>
    <t>Nagyszombat tér</t>
  </si>
  <si>
    <t>0049</t>
  </si>
  <si>
    <t>C-203946-2-6</t>
  </si>
  <si>
    <t>HO-2312</t>
  </si>
  <si>
    <t>Virágos homokozó keret 2x2</t>
  </si>
  <si>
    <t>113/1</t>
  </si>
  <si>
    <t>Tulipán utca</t>
  </si>
  <si>
    <t>0048</t>
  </si>
  <si>
    <t xml:space="preserve">C-203946-2-1 </t>
  </si>
  <si>
    <t>HA-1100</t>
  </si>
  <si>
    <t>0047</t>
  </si>
  <si>
    <t>2014.02.28
2020.05.20.</t>
  </si>
  <si>
    <t>C-203946-2-12</t>
  </si>
  <si>
    <t>Hatszemélyes fémkörforgó</t>
  </si>
  <si>
    <t>0046</t>
  </si>
  <si>
    <t xml:space="preserve">RU-1000/K </t>
  </si>
  <si>
    <t>0045</t>
  </si>
  <si>
    <t>2013.június</t>
  </si>
  <si>
    <t>M7 69244722 0001</t>
  </si>
  <si>
    <t>0044</t>
  </si>
  <si>
    <t>2013.június
2020.05.20.</t>
  </si>
  <si>
    <t xml:space="preserve">M7 69244721 0001 - állvány    S 2111874 - lapülőke              S 2111874 - bölcsőülőke   </t>
  </si>
  <si>
    <t>2-es lengőhinta 1 lapülőkével és 1 bölcsőhintával</t>
  </si>
  <si>
    <t>0043</t>
  </si>
  <si>
    <t>8532</t>
  </si>
  <si>
    <t>Brenner park</t>
  </si>
  <si>
    <t>0042</t>
  </si>
  <si>
    <t>TM 62000938</t>
  </si>
  <si>
    <t>Buglo 3021</t>
  </si>
  <si>
    <t xml:space="preserve">Lengőhinta két lapülőkével és egy fészekhinta </t>
  </si>
  <si>
    <t>0041</t>
  </si>
  <si>
    <t>TM 62000922 003</t>
  </si>
  <si>
    <t>Buglo 4023</t>
  </si>
  <si>
    <t>Forgóhinta</t>
  </si>
  <si>
    <t>0040</t>
  </si>
  <si>
    <t>15-MEC-020005-TIC/03</t>
  </si>
  <si>
    <t>Buglo 5012</t>
  </si>
  <si>
    <t xml:space="preserve">Rugós motor </t>
  </si>
  <si>
    <t>0039</t>
  </si>
  <si>
    <t>2-es lengőhinta 1 bébiülőkével, 1 lapülőkével</t>
  </si>
  <si>
    <t>0038</t>
  </si>
  <si>
    <t>0037</t>
  </si>
  <si>
    <t>0036</t>
  </si>
  <si>
    <t>0035</t>
  </si>
  <si>
    <t>Nagy ívmászó</t>
  </si>
  <si>
    <t>0034</t>
  </si>
  <si>
    <t>0033</t>
  </si>
  <si>
    <t>0032</t>
  </si>
  <si>
    <t>0031</t>
  </si>
  <si>
    <t>8444</t>
  </si>
  <si>
    <t>Gayer park</t>
  </si>
  <si>
    <t>0030</t>
  </si>
  <si>
    <t>2012.08.24, 2014.04.16.</t>
  </si>
  <si>
    <t>KS 1070,  KS 9270,  KS 2160</t>
  </si>
  <si>
    <t>MM Pack 
MM Pack</t>
  </si>
  <si>
    <t>Kombinált játék csúszda, 1-es hintával (bébi)</t>
  </si>
  <si>
    <t>0029</t>
  </si>
  <si>
    <t>Homok 110 m2</t>
  </si>
  <si>
    <t>KS 4040 (Ferienland)</t>
  </si>
  <si>
    <t>Nagy kombinált játék</t>
  </si>
  <si>
    <t>0028</t>
  </si>
  <si>
    <t>0027</t>
  </si>
  <si>
    <t>0026</t>
  </si>
  <si>
    <t>nem ismert (álló körmart fa)</t>
  </si>
  <si>
    <t>Homokozó 1,5 m sugarú kör</t>
  </si>
  <si>
    <t>0025</t>
  </si>
  <si>
    <t>Homokozó 5x7 ellipszis</t>
  </si>
  <si>
    <t>0024</t>
  </si>
  <si>
    <t>Homokozó 6-szög</t>
  </si>
  <si>
    <t>6554/2</t>
  </si>
  <si>
    <t>Szt. Márton utca 23-33.</t>
  </si>
  <si>
    <t>0023</t>
  </si>
  <si>
    <t>0022</t>
  </si>
  <si>
    <t>0021</t>
  </si>
  <si>
    <t>Z1A 09 08 10706 105</t>
  </si>
  <si>
    <t>EM-G2-2400-2-FVZ</t>
  </si>
  <si>
    <t>0020</t>
  </si>
  <si>
    <t>2012.05.05., 2014.04.28.</t>
  </si>
  <si>
    <t>POLVA LM002</t>
  </si>
  <si>
    <t>Csúszdatorony</t>
  </si>
  <si>
    <t>0019</t>
  </si>
  <si>
    <t>M7 2892209 01</t>
  </si>
  <si>
    <t>nem ismert (fém csővázas)</t>
  </si>
  <si>
    <t>0018</t>
  </si>
  <si>
    <t>Homok  32 m2</t>
  </si>
  <si>
    <t>0017</t>
  </si>
  <si>
    <t>M7 2892210 01</t>
  </si>
  <si>
    <t>2-es lengőhinta bébi ülőkével</t>
  </si>
  <si>
    <t>0016</t>
  </si>
  <si>
    <t>CN1080</t>
  </si>
  <si>
    <t>6538/5</t>
  </si>
  <si>
    <t>Savaria tér</t>
  </si>
  <si>
    <t>0015</t>
  </si>
  <si>
    <t>CNRG3</t>
  </si>
  <si>
    <t>0014</t>
  </si>
  <si>
    <t xml:space="preserve">FE-1002 </t>
  </si>
  <si>
    <t>0013</t>
  </si>
  <si>
    <t>KH-1020/V</t>
  </si>
  <si>
    <t>Lengőhinta 1 lap és 1 bébiülőkével</t>
  </si>
  <si>
    <t>0012</t>
  </si>
  <si>
    <t>2014. festés, áthelyezés
2020.01.24.</t>
  </si>
  <si>
    <t>M7 2892168 01</t>
  </si>
  <si>
    <t>nem ismert (körmart fa)</t>
  </si>
  <si>
    <t>Homokozó 1,2 x 1,2</t>
  </si>
  <si>
    <t>0011</t>
  </si>
  <si>
    <t>M7 2892167 01</t>
  </si>
  <si>
    <t>0010</t>
  </si>
  <si>
    <t>M7 2892169 01</t>
  </si>
  <si>
    <t>0009</t>
  </si>
  <si>
    <t>nincs</t>
  </si>
  <si>
    <t>M7 2892170 01</t>
  </si>
  <si>
    <t>nem ismert (fa ülőke beton lapokon)</t>
  </si>
  <si>
    <t>6862/2</t>
  </si>
  <si>
    <t>Malom utca 2-4.</t>
  </si>
  <si>
    <t>0008</t>
  </si>
  <si>
    <t>Homok 14 m2</t>
  </si>
  <si>
    <t>M7 2892171 01</t>
  </si>
  <si>
    <t>6027/1</t>
  </si>
  <si>
    <t>Ady téri park</t>
  </si>
  <si>
    <t>0007</t>
  </si>
  <si>
    <t>M7 2892172 01</t>
  </si>
  <si>
    <t>0006</t>
  </si>
  <si>
    <t>6115/2</t>
  </si>
  <si>
    <t>Március 15. tér</t>
  </si>
  <si>
    <t>0005</t>
  </si>
  <si>
    <t>TM 62000798008</t>
  </si>
  <si>
    <t>BUGLO 4003</t>
  </si>
  <si>
    <t>Körhinta</t>
  </si>
  <si>
    <t>0004</t>
  </si>
  <si>
    <t>TM 62000722001</t>
  </si>
  <si>
    <t>BUGLO 5015</t>
  </si>
  <si>
    <t xml:space="preserve">Rugós játék -  Négyüléses Iránytű </t>
  </si>
  <si>
    <t>0003</t>
  </si>
  <si>
    <t>nem ismert (műanyag "Rönk")</t>
  </si>
  <si>
    <t>0002</t>
  </si>
  <si>
    <t>Homok 32 m2, beton és palló szegély (16+8 fm)</t>
  </si>
  <si>
    <t>0001</t>
  </si>
  <si>
    <t>Kezelő</t>
  </si>
  <si>
    <t>Tulajdonos</t>
  </si>
  <si>
    <t>Megjegyzés</t>
  </si>
  <si>
    <t>Bontás időpontja</t>
  </si>
  <si>
    <t>Javítás időpontja</t>
  </si>
  <si>
    <t>Feltárt hiányosságok</t>
  </si>
  <si>
    <t>Eszköz állapota</t>
  </si>
  <si>
    <t>Ellenőrzési jegyzőkönyv érvényessége</t>
  </si>
  <si>
    <t>Utolsó időszakos ellenőrzés időpontja</t>
  </si>
  <si>
    <t>Időszakos ellenőrzés 2021.</t>
  </si>
  <si>
    <t>Időszakos ellenőrzés 2020.</t>
  </si>
  <si>
    <t>Időszakos ellenőrzés 2019.</t>
  </si>
  <si>
    <t>Időszakos ellenőrzés 2018.</t>
  </si>
  <si>
    <t>Időszakos ellenőrzés 2017.</t>
  </si>
  <si>
    <t>Időszakos ellenőrzés 2016.</t>
  </si>
  <si>
    <t>Időszakos ellenőrzés 2015.</t>
  </si>
  <si>
    <t>Időszakos ellenőrzés 2014.</t>
  </si>
  <si>
    <t>Időszakos ellenőrzés 2013.</t>
  </si>
  <si>
    <t>Időszakos ellenőrzés 2012.</t>
  </si>
  <si>
    <t>Időszakos ellenőrzés 2011.</t>
  </si>
  <si>
    <t>Ütéscsillapító</t>
  </si>
  <si>
    <t>Esési magasság (cm)</t>
  </si>
  <si>
    <t>Használatba vétel/szabványosítás időpontja</t>
  </si>
  <si>
    <t>Tanúsítvány száma</t>
  </si>
  <si>
    <t>Eszköz típusszáma</t>
  </si>
  <si>
    <t>Eszköz gyártója</t>
  </si>
  <si>
    <t>Eszköz neve</t>
  </si>
  <si>
    <t>Adat típusa (meglévő/elbontott)</t>
  </si>
  <si>
    <t>Játszóeszköz/fitnesz eszköz</t>
  </si>
  <si>
    <t>Helyrajzi szám</t>
  </si>
  <si>
    <t>Helyszín</t>
  </si>
  <si>
    <t>Eszköz azonosító</t>
  </si>
  <si>
    <t>2022. egységár (nettó)</t>
  </si>
  <si>
    <t>Mennyiség 2022.</t>
  </si>
  <si>
    <t xml:space="preserve">2022. ár összesen (nettó) </t>
  </si>
  <si>
    <t>Utcabútorok</t>
  </si>
  <si>
    <t>össz db</t>
  </si>
  <si>
    <t>Fő téri fém padok (új)</t>
  </si>
  <si>
    <t>Fő tér</t>
  </si>
  <si>
    <t>Király utca, Gyöngyösparti sétány-Szent Márton utca</t>
  </si>
  <si>
    <t>Öntöttvas lábú padok</t>
  </si>
  <si>
    <t>Betonlábas padok</t>
  </si>
  <si>
    <t>Amerikai típusú padok</t>
  </si>
  <si>
    <t>Vasvázas padok (cső-köracél vastag)</t>
  </si>
  <si>
    <t>MM Pack sok léces</t>
  </si>
  <si>
    <t>MM Pack 3 deszkás</t>
  </si>
  <si>
    <t>Egyéb pad</t>
  </si>
  <si>
    <t>Fő téri íves pad</t>
  </si>
  <si>
    <t>Asztalpad, sakkasztal</t>
  </si>
  <si>
    <t>Mikes , Kodály 18-24.</t>
  </si>
  <si>
    <t>Kodály 18-24.</t>
  </si>
  <si>
    <t>Szusszanó pad</t>
  </si>
  <si>
    <t>Rohonci 9-11.</t>
  </si>
  <si>
    <t>Fő téri nagy</t>
  </si>
  <si>
    <t>Szent Márton utca</t>
  </si>
  <si>
    <t>Fő téri kicsi</t>
  </si>
  <si>
    <t xml:space="preserve">Savaria tér (Király u., Ferences templom mellett) </t>
  </si>
  <si>
    <t>Széchenyi utca 4 külső-belső állandó</t>
  </si>
  <si>
    <t>Városszépítős</t>
  </si>
  <si>
    <t>Raktáron (a régi Mindszenty tériek)</t>
  </si>
  <si>
    <t>Thököly út</t>
  </si>
  <si>
    <t>Szent Erzsébet tér</t>
  </si>
  <si>
    <t>Bürü utca</t>
  </si>
  <si>
    <t>Régi Fő téri típusú virágláda</t>
  </si>
  <si>
    <t>Főiskola bejáratánál</t>
  </si>
  <si>
    <t xml:space="preserve">"Forrás" dézsa </t>
  </si>
  <si>
    <t>Négyszögletes planténer</t>
  </si>
  <si>
    <t>Óperint utca</t>
  </si>
  <si>
    <t>Fém (Derkovits Iskola)</t>
  </si>
  <si>
    <t>Derkovits Iskola előtt</t>
  </si>
  <si>
    <t>Négyszögletes műkőedények</t>
  </si>
  <si>
    <t>Szent Márton kerékpár aluljáró (40 x 160cm)</t>
  </si>
  <si>
    <t>Hefele M. u.</t>
  </si>
  <si>
    <t>Károlyi Gáspár tér</t>
  </si>
  <si>
    <t>Velence 1 t. virágtartó</t>
  </si>
  <si>
    <t>Kerámia növénytartó</t>
  </si>
  <si>
    <t xml:space="preserve">Raktáron (Szily u.) </t>
  </si>
  <si>
    <r>
      <t xml:space="preserve">Méhsejtek, kerek műkőedények 90 cm </t>
    </r>
    <r>
      <rPr>
        <sz val="11"/>
        <rFont val="Symbol"/>
        <family val="1"/>
        <charset val="2"/>
      </rPr>
      <t>Æ</t>
    </r>
  </si>
  <si>
    <t>Wesselényi parkolóbejárat</t>
  </si>
  <si>
    <t xml:space="preserve">Szent Márton parkoló </t>
  </si>
  <si>
    <t xml:space="preserve">Borostyán társasház </t>
  </si>
  <si>
    <t xml:space="preserve">Szent István park </t>
  </si>
  <si>
    <t xml:space="preserve">Budapest 90 óriás váza </t>
  </si>
  <si>
    <t>Berzsenyi tér és Széchenyi u.</t>
  </si>
  <si>
    <t>Szent Márton tér</t>
  </si>
  <si>
    <t>Budapest 60 váza</t>
  </si>
  <si>
    <t>Berzsenyi tér és Szily u.</t>
  </si>
  <si>
    <t>Budapest 101 virág láda</t>
  </si>
  <si>
    <t>Favédő rács</t>
  </si>
  <si>
    <t>Fő tér, Bejczy u.</t>
  </si>
  <si>
    <t>Mátyás király út</t>
  </si>
  <si>
    <t>Kisfaludy utca</t>
  </si>
  <si>
    <t>Kőszegi utca</t>
  </si>
  <si>
    <t>Wesselényi utca</t>
  </si>
  <si>
    <t>Rákóczi utca</t>
  </si>
  <si>
    <t>Thököly utca</t>
  </si>
  <si>
    <t>Vasút utca</t>
  </si>
  <si>
    <t>Nádasdy utca</t>
  </si>
  <si>
    <t>Hefele Menyhért utca</t>
  </si>
  <si>
    <t>Király utca</t>
  </si>
  <si>
    <t>raktáron - Tungsram Szent Márton utcából elbontott</t>
  </si>
  <si>
    <t>raktáron - Tungsram HO-TP-18.6 - HOOP, szín: RAL 9007</t>
  </si>
  <si>
    <t>Faveremrács - Tungsram IS-TG-15.6Li - ISIS, keret és 4 negyed, szín: RAL 9007</t>
  </si>
  <si>
    <t>raktáron</t>
  </si>
  <si>
    <t>Faveremrács - Tungsram - keret, régebbi</t>
  </si>
  <si>
    <t>Faveremrács - belső elem, negyed, régebbi</t>
  </si>
  <si>
    <t>Faveremrács - Tungsram - keret, Szent Márton utcából elbontott</t>
  </si>
  <si>
    <t>Faveremrács - belső elem, 1 negyed, Szent Márton utcából elbontott</t>
  </si>
  <si>
    <t>Pergola</t>
  </si>
  <si>
    <t>Poller - Tungsram RO-BO-10.2 ROLL 2 típusú RAL 9007 szín</t>
  </si>
  <si>
    <t>spray szórófej, csepegtetőcső</t>
  </si>
  <si>
    <t>6615/18 hrsz.</t>
  </si>
  <si>
    <t>Szent Márton téri</t>
  </si>
  <si>
    <t>spray szórófej</t>
  </si>
  <si>
    <t>6738 hrsz.</t>
  </si>
  <si>
    <t>Múzeum park</t>
  </si>
  <si>
    <t>6467/9 hrsz. Rákóczi F. u. 3.</t>
  </si>
  <si>
    <t xml:space="preserve">Zeneiskola melletti </t>
  </si>
  <si>
    <t>6489 hrsz.</t>
  </si>
  <si>
    <t>Thököly u. - Rákóczi u.-i körforgalom</t>
  </si>
  <si>
    <t xml:space="preserve"> 725 m2-en, 133 spray szórófej, 250 fm csepegtetőcső</t>
  </si>
  <si>
    <t>6259/11 hrsz. Fő tér</t>
  </si>
  <si>
    <t>Fő téri</t>
  </si>
  <si>
    <t>Méret, mennyiség</t>
  </si>
  <si>
    <t>Hely</t>
  </si>
  <si>
    <t>Automata öntözőrendszer</t>
  </si>
  <si>
    <t>Szent Márton kút, Szent Márton tér</t>
  </si>
  <si>
    <t>6270/3</t>
  </si>
  <si>
    <t>Berzsenyi téri szökőkút együttes</t>
  </si>
  <si>
    <t>2314 hrsz.</t>
  </si>
  <si>
    <t>Arena Savaria előtti szökőkút</t>
  </si>
  <si>
    <t>7563/2 hrsz.</t>
  </si>
  <si>
    <t>Éhen Gyula parki csobogó</t>
  </si>
  <si>
    <t>6119/3 hrsz.(Berzsenyi Dániel Megyei Könyvtár előtt)</t>
  </si>
  <si>
    <t>Antall József téri szökőkút</t>
  </si>
  <si>
    <t>6530 hrsz.</t>
  </si>
  <si>
    <t>Savaria téri szökőkút</t>
  </si>
  <si>
    <t>6340 hrsz. (Városháza előtt)</t>
  </si>
  <si>
    <t>Polgárok szökőkútja</t>
  </si>
  <si>
    <t>6259/11 hrsz.</t>
  </si>
  <si>
    <t>Fő téri szökőkút</t>
  </si>
  <si>
    <t>Szökőkutak</t>
  </si>
  <si>
    <t>Műalkotás címe</t>
  </si>
  <si>
    <t>Műalkotás helye</t>
  </si>
  <si>
    <t>Alkotó neve</t>
  </si>
  <si>
    <t>Év</t>
  </si>
  <si>
    <t>Eszmei érték</t>
  </si>
  <si>
    <t>Anyaga</t>
  </si>
  <si>
    <t>Pelikán szobor</t>
  </si>
  <si>
    <t>Pelikán park</t>
  </si>
  <si>
    <t>2704</t>
  </si>
  <si>
    <t>Rumi Rajki István</t>
  </si>
  <si>
    <t>műkő</t>
  </si>
  <si>
    <t>Petőfi Sándor</t>
  </si>
  <si>
    <t>MMIK előtt</t>
  </si>
  <si>
    <t>5941/14</t>
  </si>
  <si>
    <t>Tóth Béla</t>
  </si>
  <si>
    <t>bronz</t>
  </si>
  <si>
    <t>Puskin mellszobra</t>
  </si>
  <si>
    <t>Farkas János</t>
  </si>
  <si>
    <t>kő</t>
  </si>
  <si>
    <t>Szentháromság</t>
  </si>
  <si>
    <t>6259/7</t>
  </si>
  <si>
    <t>Hudetz János</t>
  </si>
  <si>
    <t>Szily János bronzszobra</t>
  </si>
  <si>
    <t>Szily János utca</t>
  </si>
  <si>
    <t>6127/3</t>
  </si>
  <si>
    <t>Tóth István</t>
  </si>
  <si>
    <t>Szombathelyi polgárok</t>
  </si>
  <si>
    <t>Városháza előtt</t>
  </si>
  <si>
    <t>6340</t>
  </si>
  <si>
    <t>Körösényi Tamás</t>
  </si>
  <si>
    <t>Szent Márton megkereszteli anyját</t>
  </si>
  <si>
    <t>Szent Márton templom előtt</t>
  </si>
  <si>
    <t>6615/19</t>
  </si>
  <si>
    <t>Tyche istennő szobor</t>
  </si>
  <si>
    <t>Savaria tér (szökőkút)</t>
  </si>
  <si>
    <t>6530</t>
  </si>
  <si>
    <t>Marton László</t>
  </si>
  <si>
    <t>Ünnepi menet</t>
  </si>
  <si>
    <t>Thököly -Rákóczi sarok</t>
  </si>
  <si>
    <t>6349/3</t>
  </si>
  <si>
    <t>Majthényi Károly</t>
  </si>
  <si>
    <t>Vasutas mártír emlékmű</t>
  </si>
  <si>
    <t>Éhen Gyula tér</t>
  </si>
  <si>
    <t>6752</t>
  </si>
  <si>
    <t>Müller Tibor</t>
  </si>
  <si>
    <t>Horváth Boldizsár</t>
  </si>
  <si>
    <t>6738</t>
  </si>
  <si>
    <t>Pável Ágoston</t>
  </si>
  <si>
    <t>Ács József</t>
  </si>
  <si>
    <t>Berzsenyi Dániel</t>
  </si>
  <si>
    <t>Berzsenyi Dániel tér</t>
  </si>
  <si>
    <t>Kiss György</t>
  </si>
  <si>
    <t>Béke, anya gyermekével</t>
  </si>
  <si>
    <t>Szent Márton út</t>
  </si>
  <si>
    <t>Sirnyin A. Alexandrovics</t>
  </si>
  <si>
    <t>Dr. Gayer Gyula</t>
  </si>
  <si>
    <t>Mayer Sándor</t>
  </si>
  <si>
    <t>Guzsalyas nő</t>
  </si>
  <si>
    <t>Zrínyi-Mátyás király u. sarok</t>
  </si>
  <si>
    <t>8826/1</t>
  </si>
  <si>
    <t>Tar István</t>
  </si>
  <si>
    <t>Kossuth Lajos márvány emléktábla</t>
  </si>
  <si>
    <t>Polgármesteri Hivatal fala</t>
  </si>
  <si>
    <t>Magyar László obeliszkje</t>
  </si>
  <si>
    <t>Gagarin utca</t>
  </si>
  <si>
    <t>5673</t>
  </si>
  <si>
    <t>Rumi Rajki István - Tóth János</t>
  </si>
  <si>
    <t>Mária a kisdeddel</t>
  </si>
  <si>
    <t>Szent Márton temető kerítése mellett</t>
  </si>
  <si>
    <t>6615/18</t>
  </si>
  <si>
    <t>Hudetz József</t>
  </si>
  <si>
    <t>Gróf Batthyány Lajos mellszobra</t>
  </si>
  <si>
    <t>48-as tér</t>
  </si>
  <si>
    <t>6273/6</t>
  </si>
  <si>
    <t>Gaál Tamás</t>
  </si>
  <si>
    <t>Dr. Antall József</t>
  </si>
  <si>
    <t>Antall József tér</t>
  </si>
  <si>
    <t>6119/3</t>
  </si>
  <si>
    <t>Veres Gábor</t>
  </si>
  <si>
    <t>Hősi Emlék és országzászló</t>
  </si>
  <si>
    <t>2719/1</t>
  </si>
  <si>
    <t>Párkányi Péter</t>
  </si>
  <si>
    <t>56-os emlékmű</t>
  </si>
  <si>
    <t>56-osok tere</t>
  </si>
  <si>
    <t>6751/4</t>
  </si>
  <si>
    <t>Marosits József</t>
  </si>
  <si>
    <t>mészkő, gránit</t>
  </si>
  <si>
    <t>Szent Quirinus emléktábla</t>
  </si>
  <si>
    <t>Óperint utca 1.</t>
  </si>
  <si>
    <t>5696</t>
  </si>
  <si>
    <t>Tornay Endre András</t>
  </si>
  <si>
    <t>James Joyce</t>
  </si>
  <si>
    <t>Fő tér 40-41.</t>
  </si>
  <si>
    <t>6259/9</t>
  </si>
  <si>
    <t>Pető András bronz emléktáblája</t>
  </si>
  <si>
    <t>Kossuth L. u. 2.</t>
  </si>
  <si>
    <t>6283/2</t>
  </si>
  <si>
    <t>Faunok</t>
  </si>
  <si>
    <t>6259/11</t>
  </si>
  <si>
    <t>Blaskó János</t>
  </si>
  <si>
    <t>Császárkő</t>
  </si>
  <si>
    <t>vörös gránit</t>
  </si>
  <si>
    <t>Testvérvárosok</t>
  </si>
  <si>
    <t>Apró Attila</t>
  </si>
  <si>
    <t>Weöres Sándor szobra</t>
  </si>
  <si>
    <t>Nagykar utca</t>
  </si>
  <si>
    <t>Alma Mater</t>
  </si>
  <si>
    <t>5677</t>
  </si>
  <si>
    <t>gránit</t>
  </si>
  <si>
    <t>Neumann János</t>
  </si>
  <si>
    <t>Neumann iskola előtt (Losonc u. 1.)</t>
  </si>
  <si>
    <t>2211/1</t>
  </si>
  <si>
    <t>Horgászni induló fiú kutyával</t>
  </si>
  <si>
    <t>Waldorf iskola</t>
  </si>
  <si>
    <t>5822</t>
  </si>
  <si>
    <t>Párkány Raab Péter</t>
  </si>
  <si>
    <t xml:space="preserve">Via Savaria útvonal 3. állomás: Óperint utca - Perint patak hídján átvetett bronz elem, és a hídfő oldalfalára elhelyezett feliratos mészkő tábla </t>
  </si>
  <si>
    <t>5896/1</t>
  </si>
  <si>
    <t>bronz, mészkő</t>
  </si>
  <si>
    <t xml:space="preserve">Via Savaria útvonal 4. állomás: Székesegyház előtti téren márvány irányjelző objektum, továbbá a Székesegyház északi oldalánál a falra helyezett Romkert feliratú tábla, és az Egyházmegyei Kollégium bejárata mellett elhelyezett Könyvtár feliratú tábla </t>
  </si>
  <si>
    <t>Székesegyház környéke</t>
  </si>
  <si>
    <t>5997/2</t>
  </si>
  <si>
    <t>márvány</t>
  </si>
  <si>
    <t xml:space="preserve">Via Savaria útvonal 5. állomás: Fő téri burkolatban városmozaik a tűztorony helyén </t>
  </si>
  <si>
    <t>Inter - Alp Kft.</t>
  </si>
  <si>
    <t xml:space="preserve">Via Savaria útvonal 6. állomás: Savaria tér - acél objektum, burkolatba süllyesztett feliratos márványtábla </t>
  </si>
  <si>
    <t>Koller László</t>
  </si>
  <si>
    <t>acél, márvány</t>
  </si>
  <si>
    <t>Via Savaria útvonal 7. állomás: Múzeum parkban lugas, lúd mészkőből, kutya bronzból, kígyó  márványból, centrálkő objektumok, lugasba épített bronztábla és feliratos mészkőtábla</t>
  </si>
  <si>
    <t>Somogyi Tamás</t>
  </si>
  <si>
    <t>fa, mészkő, bronz, márvány, mészkő</t>
  </si>
  <si>
    <t>Via Savaria útvonal lépőkövei (30 db)</t>
  </si>
  <si>
    <t>Derkovits Gyula</t>
  </si>
  <si>
    <t>Rohonci út 42.</t>
  </si>
  <si>
    <t>Varga Imre</t>
  </si>
  <si>
    <t>Éhen Gyula szobra</t>
  </si>
  <si>
    <t>I. világháborús emlékmű</t>
  </si>
  <si>
    <t>Béke tér</t>
  </si>
  <si>
    <t>773/1</t>
  </si>
  <si>
    <t>1920-as évek</t>
  </si>
  <si>
    <t>mészkő</t>
  </si>
  <si>
    <t>Nepomuki Szent János</t>
  </si>
  <si>
    <t>Szent Imre herceg útja</t>
  </si>
  <si>
    <t>508</t>
  </si>
  <si>
    <t>Derkovits sztéle</t>
  </si>
  <si>
    <t>Derkovits iskola előtt</t>
  </si>
  <si>
    <t>2786/1</t>
  </si>
  <si>
    <t>Cigány Holocaust emlékmű</t>
  </si>
  <si>
    <t>Jászai Mari utca</t>
  </si>
  <si>
    <t>Joskar-Ola</t>
  </si>
  <si>
    <t>Mikes Kelemen u. 5-29.</t>
  </si>
  <si>
    <t>beton</t>
  </si>
  <si>
    <t>Bercsényi Miklós</t>
  </si>
  <si>
    <t>Bercsényi Miklós utca</t>
  </si>
  <si>
    <t>8258</t>
  </si>
  <si>
    <t>kő, bronz</t>
  </si>
  <si>
    <t>Millenniumi emlék (Szent István és Gizella)</t>
  </si>
  <si>
    <t>Zarkaházi közösségi háznál</t>
  </si>
  <si>
    <t>11967/9</t>
  </si>
  <si>
    <t>fa</t>
  </si>
  <si>
    <t>Felszabadulási emlékmű</t>
  </si>
  <si>
    <t>Jégpince út</t>
  </si>
  <si>
    <t>4652/2</t>
  </si>
  <si>
    <t>Heckenast János</t>
  </si>
  <si>
    <t>vasbeton</t>
  </si>
  <si>
    <t>Emberpár</t>
  </si>
  <si>
    <t>Csónakázótó szigete</t>
  </si>
  <si>
    <t>I. Világháborús szobor- 83. gyalogezred</t>
  </si>
  <si>
    <t>4718</t>
  </si>
  <si>
    <t>Merkly Ferenc</t>
  </si>
  <si>
    <t>52.</t>
  </si>
  <si>
    <t>Női torzó</t>
  </si>
  <si>
    <t>4686</t>
  </si>
  <si>
    <t>Papakrisztosz Andreiosz</t>
  </si>
  <si>
    <t>Szent István</t>
  </si>
  <si>
    <t>Karmelita utca</t>
  </si>
  <si>
    <t>4725</t>
  </si>
  <si>
    <t>Tornai E. András, Heckenast János</t>
  </si>
  <si>
    <t>Nagycsaládos Egyesület faültetési emléktáblája</t>
  </si>
  <si>
    <t>Felszabadulási emlékmű alatti parkoló</t>
  </si>
  <si>
    <t>Kavicsok</t>
  </si>
  <si>
    <t>Csónakázótó keleti partja</t>
  </si>
  <si>
    <t>Bencsik István</t>
  </si>
  <si>
    <t>Garabonciás</t>
  </si>
  <si>
    <t>Kalandváros bejáratánál</t>
  </si>
  <si>
    <t>3758/5</t>
  </si>
  <si>
    <t>Lesenyei Márta</t>
  </si>
  <si>
    <t>Magvető</t>
  </si>
  <si>
    <t>Múzeumfalu bejárata</t>
  </si>
  <si>
    <t>Németh Mihály</t>
  </si>
  <si>
    <t xml:space="preserve">Via Savaria útvonal 1. állomás: Kálvária templom melletti déli oldali téren falazatra helyezett 2 bronztábla és feliratos mészkő tábla </t>
  </si>
  <si>
    <t>Karmelita u. 1.</t>
  </si>
  <si>
    <t>4721</t>
  </si>
  <si>
    <t xml:space="preserve">Via Savaria útvonal 2. állomás: Szent István parkban felállított 2 db acél objektum talapzaton és mészkő tábla </t>
  </si>
  <si>
    <t>acél, mészkő</t>
  </si>
  <si>
    <t>II. János Pál pápa szobor</t>
  </si>
  <si>
    <t>Szalézi tér</t>
  </si>
  <si>
    <t>10019/1</t>
  </si>
  <si>
    <t>Kutyafuttatásra kijelölt területek</t>
  </si>
  <si>
    <t>Terület (m2)</t>
  </si>
  <si>
    <t>Kerítés</t>
  </si>
  <si>
    <t>tábla db</t>
  </si>
  <si>
    <t>terület (m2)</t>
  </si>
  <si>
    <t>kerítéses</t>
  </si>
  <si>
    <t>Sorok utcai gyalogos Perint hídtól az iskola parkolójáig húzódó zöld sáv</t>
  </si>
  <si>
    <t>Stromfeld Aurél ltp. (Olimpia utca)</t>
  </si>
  <si>
    <t>van</t>
  </si>
  <si>
    <t>Váci M. utcától északra a Vízmű kutak lefolyóárkától a volt Rohonci vasúti töltésig, a Paragvári Úttól a volt vasúti hídig (várostérképen kijelölt 3 terület)</t>
  </si>
  <si>
    <t>egy részén 20 x 40 m</t>
  </si>
  <si>
    <t>min. 3</t>
  </si>
  <si>
    <t xml:space="preserve">Bem József utcai buszfordulótól délre </t>
  </si>
  <si>
    <t>Dolgozók útja melletti Vízmű terület a Nagy László u. mögött telepített fenyősor - a Dolgozók útja és a Perint által határolt terület</t>
  </si>
  <si>
    <t>min. 2</t>
  </si>
  <si>
    <t>Négyesi utcai park mögötti terület, a SZÜV kerítése és a Gyöngyös patak között</t>
  </si>
  <si>
    <t>Pázmány Péter krt. buszfordulónál (2 terület)</t>
  </si>
  <si>
    <t>1 kerítéses</t>
  </si>
  <si>
    <t>Gyöngyös-patak és Pelikán Hotel között (2711/1 hesz)</t>
  </si>
  <si>
    <t>Összesen:</t>
  </si>
  <si>
    <t>Felhasznált vegyszer: CLEANISEPT: 1.0%, /1 óra behatási idő.</t>
  </si>
  <si>
    <t>Baktericid, fungicid, vírusinaktiváló (Papavoa, Hepatitis, MRSA)</t>
  </si>
  <si>
    <t>A permetezésre 22.00 és 3.00 óra között kerül sor.</t>
  </si>
  <si>
    <t>Gyakoriság: áprilistól augusztusig havonta</t>
  </si>
  <si>
    <t>Egynyári</t>
  </si>
  <si>
    <t>Méret (m2)</t>
  </si>
  <si>
    <t>Fő tér (szökőkút nyugati oldal) 3 tömb</t>
  </si>
  <si>
    <t>Thököly buszmegálló (5 db)</t>
  </si>
  <si>
    <t>6489</t>
  </si>
  <si>
    <t xml:space="preserve">6467/9 </t>
  </si>
  <si>
    <t>6883/4</t>
  </si>
  <si>
    <t>Pelikán park (kígyóágy)</t>
  </si>
  <si>
    <t>2703/1</t>
  </si>
  <si>
    <t>2262/5</t>
  </si>
  <si>
    <t>3606, 3191</t>
  </si>
  <si>
    <t xml:space="preserve">4634, 3676, 4663, 5435, 5637 </t>
  </si>
  <si>
    <t>Szent István park (cédrus)</t>
  </si>
  <si>
    <t>Szent István park (szökőkút)</t>
  </si>
  <si>
    <t>Savaria Pláza körforgalom (4 db)</t>
  </si>
  <si>
    <t>5217/4</t>
  </si>
  <si>
    <t>Körmendi út- Szent Gellért körforgalom</t>
  </si>
  <si>
    <t>10803/11</t>
  </si>
  <si>
    <t xml:space="preserve">Szent Gellért - Szőlős utca körfogalom </t>
  </si>
  <si>
    <t>9587/1</t>
  </si>
  <si>
    <t>Óperint utcai körforgalom</t>
  </si>
  <si>
    <t>5217/2</t>
  </si>
  <si>
    <t>Berzsenyi tér</t>
  </si>
  <si>
    <t>6270/2, 6270/3</t>
  </si>
  <si>
    <t>ÖSSZESEN:</t>
  </si>
  <si>
    <t>Évelő</t>
  </si>
  <si>
    <t>Iseum előtti 3 kiemelt ágyás</t>
  </si>
  <si>
    <t>Főtér, Szt.háromság szobor körül</t>
  </si>
  <si>
    <t>Főtér (Magnólia alatt)</t>
  </si>
  <si>
    <t>Főtér Ny-i ágyás</t>
  </si>
  <si>
    <t>Romkert sétány</t>
  </si>
  <si>
    <t>Könyvtárnál</t>
  </si>
  <si>
    <t>6119/4</t>
  </si>
  <si>
    <t>Honvéd tér</t>
  </si>
  <si>
    <t>Pelikán park - szökőkút</t>
  </si>
  <si>
    <t>Rákóczi u-i körforgalom</t>
  </si>
  <si>
    <t>Külsikátor Thököly u. felőli végén lévő kis park</t>
  </si>
  <si>
    <t>6259/2</t>
  </si>
  <si>
    <t>Gyöngyösparti sétány (új ültetés) - Westinköz irodája előtt</t>
  </si>
  <si>
    <t>6538/3</t>
  </si>
  <si>
    <t>Gyöngyösparti sétány (házak menti ágyások Kisfaludy u.-ig)</t>
  </si>
  <si>
    <t>Wesselényi u.2. - 8 db fatányér</t>
  </si>
  <si>
    <t>6552/2</t>
  </si>
  <si>
    <t>Borostyán társasház előtt</t>
  </si>
  <si>
    <t>8260</t>
  </si>
  <si>
    <t>Szent Márton u. - Yukkák</t>
  </si>
  <si>
    <t>6612</t>
  </si>
  <si>
    <t>Pázmány P. krt. 25.D.</t>
  </si>
  <si>
    <t>6615/13</t>
  </si>
  <si>
    <t>Pázmány krt. 2.- élemiszerbolt előtt, mellett</t>
  </si>
  <si>
    <t>Károly R. u. 16-22. játszótér</t>
  </si>
  <si>
    <t>Krúdy u. "nagyok" játszótere</t>
  </si>
  <si>
    <t>Waldorf iskolánál lévő kis park</t>
  </si>
  <si>
    <t>Szent István park – több területen</t>
  </si>
  <si>
    <t>Szent István parki játszótér</t>
  </si>
  <si>
    <t>4720</t>
  </si>
  <si>
    <t>Szent István park – Erzsébet királyné fája alatt</t>
  </si>
  <si>
    <t>4703/1</t>
  </si>
  <si>
    <t xml:space="preserve">Európa park </t>
  </si>
  <si>
    <t>4741/4</t>
  </si>
  <si>
    <t>3681/1</t>
  </si>
  <si>
    <t xml:space="preserve">Uszoda előtt </t>
  </si>
  <si>
    <t>3684/11</t>
  </si>
  <si>
    <t>Uszoda előtt - volt egynyári ágyások</t>
  </si>
  <si>
    <t>Ezredévi park - középső sétányban</t>
  </si>
  <si>
    <t>5638</t>
  </si>
  <si>
    <t xml:space="preserve">Károlyi Gáspár tér </t>
  </si>
  <si>
    <t>Nagykar utca, Weöres Sándor szobor körül</t>
  </si>
  <si>
    <t>Nagykar utca, MMIK előtt</t>
  </si>
  <si>
    <t>Ady téri park, körágyás</t>
  </si>
  <si>
    <t>Technikum park</t>
  </si>
  <si>
    <t>3648</t>
  </si>
  <si>
    <t>Bartók krt. - Rohonci kereszteződése - terelőszigetek a Rohonci u.-n - Yukkák</t>
  </si>
  <si>
    <t>3518/1</t>
  </si>
  <si>
    <t>Rohonci 5.</t>
  </si>
  <si>
    <t>Rohonci 21-33. (Ceglédy park)</t>
  </si>
  <si>
    <t>Rohonci 56-58. játszótér</t>
  </si>
  <si>
    <t>Kodály-Kassák sarok</t>
  </si>
  <si>
    <t>3785/332</t>
  </si>
  <si>
    <t>Szűrcsapó u. 24.</t>
  </si>
  <si>
    <t>Váci iskola előtti kiemelt ágyások</t>
  </si>
  <si>
    <t>48-as tér (Levéltár belső)</t>
  </si>
  <si>
    <t>Havi teljesített mennyiség</t>
  </si>
  <si>
    <t>Összesen (nettó)</t>
  </si>
  <si>
    <t>Szent Márton u. 50 m2; Berzsenyi tér 25 m2;stb.</t>
  </si>
  <si>
    <t>Pelikán park 125 m2; stb.</t>
  </si>
  <si>
    <t>Nagyobb hulladékok eltávolítása: ágybetét - Bem József utca 12.</t>
  </si>
  <si>
    <t>május 7. - Felsőőr utca Catalpa 39 db; Stromfeld utca Catalpa 49 db; stb.</t>
  </si>
  <si>
    <t>Karnevál után a planténerek visszarendezése 45 db;stb.</t>
  </si>
  <si>
    <t>Bem 2. (északi oldal) játszótér 2 db amerikai pad elbontása;Domus környékén 4 db műkőedény elbontása;stb.</t>
  </si>
  <si>
    <t>Május 7. - Polgárok kút tisztítás, feltöltés;Május 8. - Fő téri kút tisztítás, fúvóka tisztítás, vegyszerezés, izzó csere;stb.</t>
  </si>
  <si>
    <t>Mérleg utca</t>
  </si>
  <si>
    <t>0545</t>
  </si>
  <si>
    <t>0546</t>
  </si>
  <si>
    <t>0547</t>
  </si>
  <si>
    <t>0548</t>
  </si>
  <si>
    <t>7950</t>
  </si>
  <si>
    <t>tervezett</t>
  </si>
  <si>
    <t>Kétüléses lengőhinta</t>
  </si>
  <si>
    <t>3202 Z</t>
  </si>
  <si>
    <t>1155 RPZN</t>
  </si>
  <si>
    <t>0549</t>
  </si>
  <si>
    <t>0550</t>
  </si>
  <si>
    <t>0551</t>
  </si>
  <si>
    <t>Mozdony</t>
  </si>
  <si>
    <t>Vagon</t>
  </si>
  <si>
    <t>Oroszlán utcai vasúti emlékhely (Szentkirály egykori vasútállomás)</t>
  </si>
  <si>
    <t>Március 15. tér (Kerengő)</t>
  </si>
  <si>
    <t>6124/1</t>
  </si>
  <si>
    <t>0552</t>
  </si>
  <si>
    <t>0553</t>
  </si>
  <si>
    <t>0554</t>
  </si>
  <si>
    <t>0555</t>
  </si>
  <si>
    <t>0556</t>
  </si>
  <si>
    <t>Brenner park (fitnesz park)</t>
  </si>
  <si>
    <t>Cemer BAROK FITNESS</t>
  </si>
  <si>
    <t>CF 01-1</t>
  </si>
  <si>
    <t>CF 03</t>
  </si>
  <si>
    <t>CF 04</t>
  </si>
  <si>
    <t>CF 06</t>
  </si>
  <si>
    <t>CFM 09</t>
  </si>
  <si>
    <t>Deréknyújtó (Twister- Derékmozgató)</t>
  </si>
  <si>
    <t>Lábnyújtó (Ingázó)</t>
  </si>
  <si>
    <t>Lábnyomó (Lábizom erősítő)</t>
  </si>
  <si>
    <t>Gyermek fitnesz eszköz - Mini Fitness Set (esésmagasság 75 cm)</t>
  </si>
  <si>
    <t>Testépítő állomás, többfunkciós edzőgép</t>
  </si>
  <si>
    <t>E-21-080-L-71/8021071/Szombathely/Brenner Park/CF 01-1</t>
  </si>
  <si>
    <t>E-21-080-L-71/8021071/Szombathely/Brenner Park/CF 03</t>
  </si>
  <si>
    <t>E-21-080-L-71/8021071/Szombathely/Brenner Park/CF 04</t>
  </si>
  <si>
    <t>E-21-080-L-71/8021071/Szombathely/Brenner Park/CF 06</t>
  </si>
  <si>
    <t>E-21-080-L-71/8021071/Szombathely/Brenner Park/CFM 09</t>
  </si>
  <si>
    <t>75 cm</t>
  </si>
  <si>
    <t>pontheggesztett táblás 3 D kerítés</t>
  </si>
  <si>
    <t>Károly Róbert u. 16-tól a Szent Gellért u. 62.-ig húzódó Perint parti zöldterület (FALCO fenntartásában kuty agility pálya)</t>
  </si>
  <si>
    <t>a 3 területből 1 drótháló kerítéses (körmart fa oszlopok)</t>
  </si>
  <si>
    <t>11-es huszár úti lakótelep</t>
  </si>
  <si>
    <t>Ivókút</t>
  </si>
  <si>
    <t>Csónakázótó</t>
  </si>
  <si>
    <t>3683/2 hrsz. (vizes játszótérnél)</t>
  </si>
  <si>
    <t>Köztéri padok</t>
  </si>
  <si>
    <t>Planténerek, műkőedények</t>
  </si>
  <si>
    <t>Poller</t>
  </si>
  <si>
    <t>Favédő rácsok, faveremrácsok</t>
  </si>
  <si>
    <t>Stégek</t>
  </si>
  <si>
    <t>Csónakázótó sziget</t>
  </si>
  <si>
    <t>Napozó stég</t>
  </si>
  <si>
    <t>Napozó ágyak a napozó stégen</t>
  </si>
  <si>
    <t>Horgász stégek és az áteresz fa elemei</t>
  </si>
  <si>
    <t>Terület</t>
  </si>
  <si>
    <t>Tartozékok</t>
  </si>
  <si>
    <t>Brutscher János utca</t>
  </si>
  <si>
    <t>aszfaltos sportpálya fémkerítéssel, 2 db fémkapu hálóval, 2 db kosárpalánk, gyűrűvel, lánccal</t>
  </si>
  <si>
    <t>aszfaltos kézilabdapálya, 2 db fémkapu hálóval, labdafogó háló</t>
  </si>
  <si>
    <t>aszfaltos kézilabdapálya, 2 db fémkapu, hálóval</t>
  </si>
  <si>
    <t>aszfaltos kosárlabdapálya 2 db palánk, gyűrűvel, lánccal</t>
  </si>
  <si>
    <t>fél aszfaltos kosárlabdapálya, 1 db kosárpalánk, gyűrűvel, lánccal, 1 db ping-pong asztal hálóval</t>
  </si>
  <si>
    <t>Veres Péter utca</t>
  </si>
  <si>
    <t>füves pálya, 2 db fa kézilabdakapu, hálóval</t>
  </si>
  <si>
    <t>Németh László utca</t>
  </si>
  <si>
    <t>füves pálya, 2 db fém kézilabda kapu, hálóval, 2 db Pécsi típusú paddal</t>
  </si>
  <si>
    <t xml:space="preserve">füves pálya, 1 db fa kézilabdakapu hálóval, 2 db Pécsi típusú paddal </t>
  </si>
  <si>
    <t>Stromfeld lakótelep</t>
  </si>
  <si>
    <t>aszfaltos kézilabdapálya, labdafogó háló, 2 db fa kézilabdakapu hálóval, 2 db kosárpalánk, gyűrűvel, lánccal</t>
  </si>
  <si>
    <t>aszfaltos kosárlabdapálya, 2 db kosárpalánkkal, gyűrűvel, lánccal</t>
  </si>
  <si>
    <t>2 db ping-pong asztal, hálóval</t>
  </si>
  <si>
    <t>kavicsos kosárlabdapálya, 2 db kosárlabdapalánk gyűrűvel, hálóval, 1 db ping-pong asztal hálóval</t>
  </si>
  <si>
    <t>Váci M. u. 72-74. mögött</t>
  </si>
  <si>
    <t>1 db füves pálya, labdafogó hálóval (használaton kívül)</t>
  </si>
  <si>
    <t>Bem J. u. 23. - Szűrcsapó u. 22. között</t>
  </si>
  <si>
    <t>füves pálya, 2 db focikapuval, labdafogóhálóval</t>
  </si>
  <si>
    <t>Károly Róbert utca</t>
  </si>
  <si>
    <t>1 db aszfaltos kosárlabdapálya, 2 db palánkkal, gyűrűvel, hálóval</t>
  </si>
  <si>
    <t>1 db aszfaltos kézilabdapálya, 2 db fa kézilabdakapu hálóval, labdafogó háló</t>
  </si>
  <si>
    <t>Kőrösi Csoma Sándor utca 13-15.</t>
  </si>
  <si>
    <t>aszfaltos kézilabdapálya, labdafogó háló (kapu és palánk nincs) (használaton kívül)</t>
  </si>
  <si>
    <t>füves pálya, 2 db vascsőből készült kapu hálóval</t>
  </si>
  <si>
    <t>Krúdy Gyula utca</t>
  </si>
  <si>
    <t>füves pálya, 2 db fém kapu hálóval, labdafogó háló</t>
  </si>
  <si>
    <t>Krúdy Gyula utca (távhőközpont mellett)</t>
  </si>
  <si>
    <t>aszfaltos kézilabdapálya, 2 db fém kapu hálóval, labdafogó háló</t>
  </si>
  <si>
    <t>Krúdy Gyula utca 2-6.</t>
  </si>
  <si>
    <t>aszfaltos lábtengó pálya (használaton kívül)</t>
  </si>
  <si>
    <t>Krúdy Gyula utca 8-12.</t>
  </si>
  <si>
    <t>aszfaltos lábtengó pálya, hálótartó oszlopokkal, labdafogó háló (használaton kívül)</t>
  </si>
  <si>
    <t>Krúdy Gyula utca 14-18.</t>
  </si>
  <si>
    <t>Pázmány Péter körút (buszfordulónál)</t>
  </si>
  <si>
    <t>aszfaltos kézilabdapálya, 2 db fém kapu hálóval</t>
  </si>
  <si>
    <t>aszfaltos kézilabdapálya (használaton kívül)</t>
  </si>
  <si>
    <t>3 db aszfaltos teniszpálya,  labdafogó háló (használaton kívül)</t>
  </si>
  <si>
    <t xml:space="preserve">Pázmány Péter körút 11-15. északi oldal </t>
  </si>
  <si>
    <t>aszfaltos pálya, labdafogó háló (használaton kívül)</t>
  </si>
  <si>
    <t>Károlyi A. u. 7. észak</t>
  </si>
  <si>
    <t>1 db ping-pong asztal, hálóval</t>
  </si>
  <si>
    <t>Hét vezér utcai park</t>
  </si>
  <si>
    <t xml:space="preserve">füves kosárlabdapálya, 2 db kosárlabdapalánk, gyűrűvel, lánccal </t>
  </si>
  <si>
    <t>Ernuszt K. u. - Márton Áron u. kereszteződésében</t>
  </si>
  <si>
    <t>aszfaltos pálya, 2 db kézilabda kapu (alumínium), 4 db Streetball palánk, 4 db pad</t>
  </si>
  <si>
    <t>füves pálya, 2 db fém kézilabdakapu hálóval</t>
  </si>
  <si>
    <t>4 db ping-pong asztal, hálóval</t>
  </si>
  <si>
    <t>Szánkódomb</t>
  </si>
  <si>
    <t>Csónakázó-tó</t>
  </si>
  <si>
    <t>Aszfaltos streetball pálya, felfestéssel; 1 db palánk hálóval</t>
  </si>
  <si>
    <t>füves pálya, 2 db fa kézilabdakapu hálóval</t>
  </si>
  <si>
    <t>Petanque pálya</t>
  </si>
  <si>
    <t>Kő pad (Városszépítő Kft.)</t>
  </si>
  <si>
    <t>Csónakázótó sakkasztal</t>
  </si>
  <si>
    <t>Urban 5 (Városszépítő Kft.)</t>
  </si>
  <si>
    <t>Urban 6 (Városszépítő Kft.)</t>
  </si>
  <si>
    <t>Urban 10 (Városszépítő Kft.)</t>
  </si>
  <si>
    <t>Liget utca (Hosta)</t>
  </si>
  <si>
    <t>Pécsi (Városszépítő Kft.)</t>
  </si>
  <si>
    <t>Fő tér (29 külső, 29 nyári belső, 29 téli belső)</t>
  </si>
  <si>
    <t>Éhen Gyula tér - Vasútállomás bejárat (raktáron)</t>
  </si>
  <si>
    <t>Pázmány 54-64. (2 db), Pázmány 2-22. (7 db)</t>
  </si>
  <si>
    <t>Jáki út (7 db), Brenner park (5 db)</t>
  </si>
  <si>
    <t>MSH (raktáron)</t>
  </si>
  <si>
    <t>Vasvázas padok (cső-köracél vékony)- Tót típusú</t>
  </si>
  <si>
    <t>Thököly u. - Rákóczi u. csomópont</t>
  </si>
  <si>
    <t>Thököly u. - Mátyás király utcai körforgalom</t>
  </si>
  <si>
    <t>Zeneiskola</t>
  </si>
  <si>
    <t>Szelestey - 18-as Honvéd u. sarok</t>
  </si>
  <si>
    <t>Honvéd tér Pelikán park felől</t>
  </si>
  <si>
    <t>Neumann János szobor</t>
  </si>
  <si>
    <t>Nepomuki szobor (2 db)</t>
  </si>
  <si>
    <t>Polgármesteri Hivatal karzat</t>
  </si>
  <si>
    <t xml:space="preserve">Fő tér meghosszabbítás (Ferences templom mellett) </t>
  </si>
  <si>
    <t>Oszlop1</t>
  </si>
  <si>
    <t>Műszeres favizsgálat</t>
  </si>
  <si>
    <t>Hangtomográfos (FAKOPP 3D) favizsgálat, húzásos gyökérvizsgálat, dinamikus gyökérvizsgálat, fúrásellenállásmérés elvégzése, az eredmény jegyzőkönyvben történő dokumentálással.</t>
  </si>
  <si>
    <t>Fakivágás</t>
  </si>
  <si>
    <t>Éhen Gyula tér - Vasútállomás</t>
  </si>
  <si>
    <t>Kossuth utca (Koelreuteria)</t>
  </si>
  <si>
    <t>A zöldfelületen ismeretlen eredetű, jogszabály alapján harmadik félre nem terhelhető illegális hulladék (nagyobb méretű lomok) összegyűjtése, lerakóhelyek megszűntetése elszállítással, lerakási költséggel, amelyet Vállalkozó szállítólevéllel igazol.</t>
  </si>
  <si>
    <t>Játszóterek üzemeltetése, karbantartása</t>
  </si>
  <si>
    <t>m2,fm</t>
  </si>
  <si>
    <t>m2,fm/alkalom</t>
  </si>
  <si>
    <t>Fitnesz parkok üzemeltetése karbantartása</t>
  </si>
  <si>
    <t>=HA([@[Játszóeszköz/fitnesz eszköz]]=játszóeszköz;"1";"0")</t>
  </si>
  <si>
    <t>A lomb összegyűjtése folyamatosan, (évi két alkalommal) kupacolást követően aznapi elszállítással, kommunális hulladéktól való szétválogatással, lakóhelyre történő szállítással, lerakási díjjal.</t>
  </si>
  <si>
    <t xml:space="preserve">Emelőkosárból történő koros fák  metszése </t>
  </si>
  <si>
    <t>Évenkénti gyakorisággal történő utcai sorfametszés, (földről végezhető metszés)</t>
  </si>
  <si>
    <t>Fa anyagára</t>
  </si>
  <si>
    <t>Faültetés átlagosan SF 14/16 méretben</t>
  </si>
  <si>
    <t>Fakataszter: A város digitális fakataszterének karbantartása, külön karbantartási útmutató és hozzáférés alapján. Az adott évben kivágott fák, javasolt üres fahelyek és telepített fák rögzítése.
Játszó- és fitnesz eszközök: Az eszközök megfelelőségi tanúsítványainak, ellenőrzési jegyzőkönyveinek feltöltése, javítási munkák dokumentálása, elbontások rögzítése.</t>
  </si>
  <si>
    <t>Térinformatikai adatbázisok (fakataszter, játszó- és fitnesz eszköz kataszter) kezelése, karbantartása</t>
  </si>
  <si>
    <t>Fa fenntartása, az ültetést követő 3 évben</t>
  </si>
  <si>
    <t>100%-os eredési garanciával az 1., 2. és 3. év végén. Szükség szerinti (min. 7 alkalommal, min. 80 l/fa) öntözés dréncsőn keresztül, vagy tányérozással (a tányér folyamatos gyommentesítésével, hulladék elszállítása, lerakási díjjal), szükséges koronaalakító metszéssel. A vízvételi lehetőséget és a vízmennyiséget az önkormányzat biztosítja. A vállalkozó minden év március 31-ig öntözési tervet készít, melyet a városi kertésznek véleményezésre megküld.</t>
  </si>
  <si>
    <t>Friss cserjetelepítés fenntartása, az ültetést követő 3 évben</t>
  </si>
  <si>
    <t>A rendezvényekhez konténeres növénydekoráció helyszínre szállításával, kihelyezésével, több napos rendezvény esetén fenntartással, majd elszállítással. (általában Taxus baccata, Prunus laurocerasus konténeres 80/100, 100/125 méretben, esetenként kisebb virágzó cserjék (1 db 80/100 Taxus megfelel 4 db 2-5 literes konténeres cserjének)</t>
  </si>
  <si>
    <t>Rózsaágy tápanyag-utánpótlása</t>
  </si>
  <si>
    <t>Beállt cserjeágyak gyommentesítése, magoncok eltávolítása</t>
  </si>
  <si>
    <t>Cserje anyagára</t>
  </si>
  <si>
    <t xml:space="preserve">Évi kétszeri (kétnyári és hagymás; egynyári) beültetéssel (ültetési határidő június 15. és november 1.), talajelőkészítéssel, az aktuális évi tervekben előírt mennyiségű palántával, ill. hagymával, anyagárral. Egész évi ápolás, rendszeres, igény szerinti  öntözéssel, folyamatos gyomtalan felület biztosításával, tápanyag-utánpótlással, anyagárral. Növények pótlása pusztulás, lopás, rongálás következtében. </t>
  </si>
  <si>
    <t>Gyomirtás gyepben</t>
  </si>
  <si>
    <t>A frekventált helyeken lévő elgyomosodott gyepek felújítása érdekében a kétszikű gyomok irtása közterületen engedélyezett vegyszerrel, a mindenkori előírásoknak, jogszabályoknak megfelelően.</t>
  </si>
  <si>
    <t>Térkőburkolat kialakítása a következő rétegrenddel: 10 cm vörös kavics, 15 cm CKT, 6 cm vastag térkő.</t>
  </si>
  <si>
    <t>Parkolók, útszegélyek, burkolt árkok, zúzalékos és térkő burkolatok vegyszeres gyomirtása</t>
  </si>
  <si>
    <t>Burkolatok folyamatos tisztán tartása, söprés  (növényi részek, kavics, por, szemét, stb.) Szemét összegyűjtése.</t>
  </si>
  <si>
    <t>fm/alkalom</t>
  </si>
  <si>
    <t>Automata öntözőberendezés, ivókút üzemeltetése, karbantartása</t>
  </si>
  <si>
    <t>Kutyafuttatók kerítéseinek, kapuinak javítása</t>
  </si>
  <si>
    <t>Automata öntözőberendezés, ivókút üzemeltetése márciustól októberig (tavaszi üzembe helyezés, téliesítés, öntözési mennyiség, működés figyelése), karbantartási munkák elvégzése (rongálásból eredő károk helyreállítása is), anyagárral. A vízvételi lehetőséget az önkormányzat biztosítja.</t>
  </si>
  <si>
    <t>Kerítések, kapuk, kerítésoszlopok javítása szükséges anyagárral.</t>
  </si>
  <si>
    <t>Fák gallyazása, korona kurtítása, alakító metszése, ifjítása. Beteg, száraz ágak, elöregedett, fagyönggyel fertőzött koronarészek, közlekedést akadályozó ágak eltávolítása, a nyesedék lerakóhelyre szállításával, lerakási díjjal, a szükséges eszközök igénybevételével, szükség esetén a forgalom elterelésével. Metszlapok favédőszerrel való kezelésével.</t>
  </si>
  <si>
    <t>Ft/m2/ hónap</t>
  </si>
  <si>
    <t>Ásványi mulcs terítése szárazságtűrő évelőágyakban</t>
  </si>
  <si>
    <t>4997</t>
  </si>
  <si>
    <t>Közterületi parkolók, útszegélyek, burkolt árkok, zúzalékos és térkő burkolatok optimális időpontban történő vegyszeres gyomirtása,  a mindenkori hatályos jogszabályok által előírt engedélyek beszerzésével, a lakosság, a jegyző, a városi kertész és a mindenkor illetékes államigazgatási szerv (a kezelés meg kezdése előtt m in. 5 munkanappal) értesítésével, évi egyszeri alkalommal.</t>
  </si>
  <si>
    <t>Közvetlenül a fűnyírás előtt szemét összegyűjtése. Sík, rézsű területen 4-5 cm-es tarlómagasságban fűnyírás, a fű (bármilyen összetételű) magassága nem haladhatja meg a 15 cm magasságot, és magszárba szökés nem lehet, mellette levő burkolt felület takarításával, nyesedék öszegyűjtésével és lerakóhelyre történő szállítással, lerakási díjjal. Egyes területeken biodiverzitást növelő gyepgazdálkodás kísérleti jelleggel, tájékoztató táblák kihelyezésével.</t>
  </si>
  <si>
    <t>Bálványfa vegyszeres irtása</t>
  </si>
  <si>
    <t>Évelő anyagár</t>
  </si>
  <si>
    <t>ÁFA alap</t>
  </si>
  <si>
    <t>ÁFA 27 %</t>
  </si>
  <si>
    <t>Bruttó érték</t>
  </si>
  <si>
    <t>Havi számlák százalékos megoszlása (%)</t>
  </si>
  <si>
    <t>Január</t>
  </si>
  <si>
    <t>Február</t>
  </si>
  <si>
    <t>Március</t>
  </si>
  <si>
    <t>Április</t>
  </si>
  <si>
    <t>Május</t>
  </si>
  <si>
    <t>Június</t>
  </si>
  <si>
    <t>Július</t>
  </si>
  <si>
    <t>Augusztus</t>
  </si>
  <si>
    <t>Szeptember</t>
  </si>
  <si>
    <t>Október</t>
  </si>
  <si>
    <t>November</t>
  </si>
  <si>
    <t>December</t>
  </si>
  <si>
    <t>Zöldfelületek heti egyszeri takarítása</t>
  </si>
  <si>
    <t>Homokozókban homokcsere, homok feltöltés</t>
  </si>
  <si>
    <t>Minden év április végéig a szükséges helyeken homokozókban a felső 20 cm vastag homokréteg leszedése, elszállítása lerakóhelyre, lerakási díjjal, 20 cm vastagságban friss homokréteggel takarás, anyagárral.</t>
  </si>
  <si>
    <t>7 cm vastagságban, 4/8 osztályozott kavics anyagárral, helyszínre szállítással, terítéssel.</t>
  </si>
  <si>
    <t>Faültetés fatörzsvédő háló kihelyezéssel a fa anyagára nélkül, indító metszéssel, helyszínre szállítással, gödörásással (min. a földlabda kétszerese), szükség szerinti talajcserével, tápanyag utánpótlással. Ültetőgödörbe szükség szerint 2 m hosszúságú perforált dréncső elhelyezése, kupakkal, anyagárral vagy tányér kialakítása és folyamatos gyommentesítése. A fapótlási tervet a városi kertész állítja össze.</t>
  </si>
  <si>
    <t>A fa általában SF 3xi, DL 14/16 méretű vagy PF 3xi 250/300 a városi kertész által meghatározott fajta I. osztályú minőségben. Konkrét méret és fafaj ismeretében egyedi árajánlat alapján, melyet az elszámoláshoz mellékelni szükséges.</t>
  </si>
  <si>
    <t>Gyökérzet eltávolításával, lerakóhelyre szállítással, lerakási díjjal. Visszamaradó terület eligazításával. (Gyökérzet bentmaradása esetén a mennyiség vagy az egységár feleződik.)</t>
  </si>
  <si>
    <t>Növény anyagára konkrét méret és faj/fajta ismeretében egyedi árajánlat alapján, melyet az elszámoláshoz mellékelni szükséges.</t>
  </si>
  <si>
    <t>Ültetést követő 3 évben évente 7 alkalommal 30 l/m2/alkalom vízmennyiség kijuttatása, vízvételi lehetőséget az önkormányzat biztosítja. Folyamatos gyommentesen tartás (nyesedék lerakóhelyre történő szállítással).  A vállalkozó minden év március 31-ig öntözési tervet készít, melyet a városi kertésznek véleményezésre megküld.</t>
  </si>
  <si>
    <t xml:space="preserve">Évi kétszeri (kétnyári és hagymás; egynyári) beültetéssel (ültetési határidő június 15. és november 1.) tápanyag-utánpótlás, szükség szerint talajcsere, az aktuális évi tervekben előírt mennyiségű palántával, ill. hagymával, anyagárral. Rendszeres öntözés, gyommentesítés, növényvédelem szükség szerint. Növények pótlása pusztulás, lopás, rongálás következtében. </t>
  </si>
  <si>
    <t>Műkőedények, balkonedények beültetése, fenntartása (egynyári, kétnyári) - Polgármesteri Hivatal karzat</t>
  </si>
  <si>
    <t>Virágláda, planténer gondozása, fenntartása (cserje, évelő beültetés)</t>
  </si>
  <si>
    <r>
      <t>Tápanyag-utánpótlással</t>
    </r>
    <r>
      <rPr>
        <b/>
        <i/>
        <sz val="10"/>
        <rFont val="Arial"/>
        <family val="2"/>
        <charset val="238"/>
      </rPr>
      <t>,</t>
    </r>
    <r>
      <rPr>
        <sz val="10"/>
        <rFont val="Arial"/>
        <family val="2"/>
        <charset val="238"/>
      </rPr>
      <t xml:space="preserve"> száraz, elvirágzott részek eltávolításával, esetleges pusztulás, vagy lopás miatti növénypótlással anyagárral, rendszeres öntözéssel. Folyamatos gyommentes felület biztosításával. </t>
    </r>
  </si>
  <si>
    <r>
      <t>Növények nyesése (esetenként fa is), száraz részek eltávolítása, gyommentesítés, rendszeres öntözés, tápanyag-utánpótlás minden tavasszal</t>
    </r>
    <r>
      <rPr>
        <b/>
        <i/>
        <sz val="10"/>
        <rFont val="Arial"/>
        <family val="2"/>
        <charset val="238"/>
      </rPr>
      <t xml:space="preserve"> </t>
    </r>
    <r>
      <rPr>
        <sz val="10"/>
        <rFont val="Arial"/>
        <family val="2"/>
        <charset val="238"/>
      </rPr>
      <t>növénypótlás (pusztulás, lopás, rongálás következtében). A vállalkozó minden év március 31-ig öntözési tervet készít, melyet a városi kertésznek véleményezésre megküld.</t>
    </r>
  </si>
  <si>
    <t>A felső 15 cm talajréteg kitermelése, elszállítása, lerakási díjjal, minőségi rostált kerti föld beszállítása, elterítése. 5 cm tőzeg helyszínre szállításával, bedolgozásával, anyagárral.</t>
  </si>
  <si>
    <t>Feleslegessé vált utcabútorok (padok, korlátok, hulladékgyűjtők, hirdető táblák, beton maradványok, stb.), játszóeszközök, sporteszközök (ping-pong asztal, stb. elbontása betontuskóval együtt, terület szükséges helyreállításával. Hulladék lerakóhelyre történő szállításával, a lerakási díj a 37. tételsoron kerül elszámolásra.</t>
  </si>
  <si>
    <t>Térkőburkolat javítása, süllyedésből származó károk helyreállítása, újrarakása térkőszükséglet nélkül, ide tartozik a betonlapos járda rakása, újrarakása is teherhordó szerkezet kialakítása nélkül.</t>
  </si>
  <si>
    <t>Betontuskóba történő rögzítéssel, vagy betonlaphoz dűbelezve anyagárral, utcabútor ár nélkül.</t>
  </si>
  <si>
    <t>Fitnesz eszközök és a fitnesz parkok 24/2020. (VII.3.) ITM rendelet előírásai szerinti rendszeres ellenőrzése, időszakos műszaki vizsgálata, folyamatos karbantartása, javítása, üzemeltetése és dokumentálása (térinformatikai rendszerben is). Az eszközök állagmegóvó szükség szerinti karbantartó festése. A park kerítésének, kapuinak karbantartása, javítása, szükség esetén festése, pótlása (elhasználódás, rongálás, lopás esetében) egész évben folyamatosan. A park burkolatának folyamatos tisztán tartása (csikkek is). Az információs táblák, matricák javítása, pótlása. (9 db parkban 93 db eszköz)</t>
  </si>
  <si>
    <t>Játszóeszközök és a játszóterek MSZEN 1176-7: 2020 szabvány és a 78/2003. (XI.27.) GKM rendelet előírásai szerinti ellenőrzése, karbantartása, javítása, üzemeltetése és dokumentálása (térinformatikai rendszerben is). A játszótér kerítésének, kapuinak karbantartása, javítása, szükség esetén festése, pótlása (elhasználódás, rongálás, lopás esetében). A játszótér burkolatának folyamatos tisztán tartása (csikkek is). Az információs táblák javítása, pótlása. Homokozók havonkénti (áprilistól októberig) felásása, gyommentesítése.</t>
  </si>
  <si>
    <t>Szűrcsapó 16-18. (2 db), Pelikán kutyafuttató (1 db), Gazdag Erzsi u. (2 db)</t>
  </si>
  <si>
    <t>2022.</t>
  </si>
  <si>
    <t>Évelők ültetése, anyagár nélkül, egy éves gondozással, tápanyag-utánpótlással, rendszeres öntözéssel, száraz, elvirágzott részek eltávolításával, esetleg pusztulás, lopás miatti növénypótlással, 100 %-os eredési garancia vállalással az első év végén.</t>
  </si>
  <si>
    <t>Zúzalékos/gyöngykavics burkolat felújítása</t>
  </si>
  <si>
    <t>Meglévő szórt felületek, mint alap elegyengetése, döngölése, szegélyek menti igazítással, gödrök megszűntetésével, gyommentesítés. 3 cm vastagságban murva/gyöngykavics terítése, anyagárral, helyszínre szállítással, terítéssel.</t>
  </si>
  <si>
    <t>Az 5 cm törzsátmérőnél nagyobb egyedek esetében május és október között közterületen engedélyezett gyomirtószer injektálással, nyílások lezárásával. Az 5 cm-nél kisebb törzsek esetén kéregkenés hántással vagy hántás nélkül az őszi időszakban. (Elszámolás 1 db=10 lyuk=10 sarj) A mindenkori hatályos jogszabályok által előírt engedélyek beszerzésével, a szükséges értesítésekkel.</t>
  </si>
  <si>
    <t>A területek heti egyszeri alkalommal (kritikus helyeken szükség szerint gyakrabban)  történő bejárása, kommunális hulladék (cigarettacsikkek, kisebb lomok, esetleges kutyapiszok, emberi ürülék, valamint ismeretlen eredetű közterületen hagyott nyesedék) összegyűjtése, lerakóhelyre szállítása, lerakási díjjal. Ide tartozik a nyári, gereblyével történő takarítás, a gyepfelületeken a növényi részek, kisebb hulladékok eltávolítása.</t>
  </si>
  <si>
    <t>0,6 kg/m3 N hatóanyagtartalomra visszaszámított NPK 1,5:1:1 arányú vegyes burkolt (4-5 hónapos hatástartamú) műtrágya alkalmazásával, anyagárral, a tenyészidőszak folyamán kijuttatva, a kijuttatás módja szabadon választható.</t>
  </si>
  <si>
    <t>Polgármesteri Hivatal karzat (egynyári, kétnyári)</t>
  </si>
  <si>
    <t>TeljesÍtés részletezése</t>
  </si>
  <si>
    <t>Akacs Mihály utca 120 db Acer plat. 'Globosum'; Szabó Miklós utca 90 db Acer plat. 'Globosum' stb. vagy külön táblázatban a minta szerint éves összesítésben, havi bontásban</t>
  </si>
  <si>
    <t>Borostyánkő utca 50 db Crataaegus laevigata, stb. vagy külön táblázatban a minta szerint éves összesítésben, havi bontásban</t>
  </si>
  <si>
    <t>Savaria tömbbelső - 6 db Acer plat.; Bem J. u. 2. - 4 db Betula pendula; stb.   vagy külön táblázatban a minta szerint éves összesítésben, havi bontásban</t>
  </si>
  <si>
    <t>Forró utca - 40 db Celtis; Széll Kálmán utca - 60 db Celtis;  stb. vagy külön táblázatban a minta szerint éves összesítésben, havi bontásban</t>
  </si>
  <si>
    <t>Gyöngyös utca 12 db Tilia; Paragvári utca 30 db Pinus nigra; stb. vagy külön táblázatban a minta szerint éves összesítésben, havi bontásban</t>
  </si>
  <si>
    <t>Pelikán park - 1 db Corylus corulna Ø 70 cm határozat alapján; Géfin Gy. u. 6. - 1 db Acer accharinum Ø 80 cm - kiszáradt; stb. vagy külön táblázatban a minta szerint éves összesítésben, havi bontásban</t>
  </si>
  <si>
    <t>Pelikán park - 1 db Corylus corulna Ø 70 cm; Kőszegi utca - 1 db Tilia Ø50 cm; stb. vagy külön táblázatban a minta szerint éves összesítésben, havi bontásban</t>
  </si>
  <si>
    <t>Garanciális pótlások: (nincs elszámolás)
Új elepítések: Sorok utca 1 db Prunus serrulata; Kálvária utca 5 db Acer platanoides 'Globosum'; Gagarin utca 6 db Tilia; stb. vagy külön táblázatban a minta szerint éves összesítésben, havi bontásban</t>
  </si>
  <si>
    <t>tátel</t>
  </si>
  <si>
    <t>Garanciális pótlások: (nincs elszámolás)
Új elepítések: Sorok utca 1 db Prunus serrulata- 3-as karó; Kálvária utca 5 db Acer platanoides 'Globosum- 3-as karó'; Gagarin utca 6 db Tilia -3-as karó; stb. vagy külön táblázatban a minta szerint éves összesítésben, havi bontásban</t>
  </si>
  <si>
    <t>Külön táblázatban a minta szerint éves összesítésben, havi bontásban</t>
  </si>
  <si>
    <t>Bem J. u. garázsoknál - 50 m2 mogyoró; Váci (orvosi rendelő) 120 m2; stb. vagy külön táblázatban a minta szerint éves összesítésben, havi bontásban</t>
  </si>
  <si>
    <t>Pelikán park 50 m2 - Cotoneaster; 48-as tér 120 m2 - rózsa, babér; stb. vagy külön táblázatban a minta szerint éves összesítésben, havi bontásban</t>
  </si>
  <si>
    <t>Paragvári utca - 70 fm; Szűrcsapó u. - 120 fm; stb. vagy külön táblázatban a minta szerint éves összesítésben, havi bontásban</t>
  </si>
  <si>
    <t>Bogáti út 1000 m2; Szent Márton 33. - 20 m2; stb. vagy külön táblázatban a minta szerint éves összesítésben, havi bontásban</t>
  </si>
  <si>
    <t>Levéltár belső 10 m2; Szent Márton utca 10 m2; stb.  vagy külön táblázatban a minta szerint éves összesítésben, havi bontásban</t>
  </si>
  <si>
    <t>Berzsenyi tér 20 db - Juniperus;  Szent Márton u. 40 db - talajtakaró rózsa; stb.  vagy külön táblázatban a minta szerint éves összesítésben, havi bontásban</t>
  </si>
  <si>
    <t>Pelikán park - 15 db Viburnum; Szent Márton utca - 12 db Taxus; stb.  vagy külön táblázatban a minta szerint éves összesítésben, havi bontásban</t>
  </si>
  <si>
    <t>Mellékelt elfogadott árajánlat szerint egy tételként szerepeltetve. (Garanciális pótlások nem elszámolhatók.)</t>
  </si>
  <si>
    <t>Szalézi tér 300 m2 vagy külön táblázatban a minta szerint éves összesítésben, havi bontásban</t>
  </si>
  <si>
    <t>Paragvári iskola előtt javítás 2 fm; 48-as tér 20 fm; stb. vagy külön táblázatban a minta szerint éves összesítésben, havi bontásban</t>
  </si>
  <si>
    <t>Fő tér - 300 m2; Pelikán park 35 m2 stb. vagy külön táblázatban a minta szerint éves összesítésben, havi bontásban</t>
  </si>
  <si>
    <t>Bartók-Rohonci terelőszigetek 123 m2 vagy külön táblázatban a minta szerint éves összesítésben, havi bontásban</t>
  </si>
  <si>
    <t>20 db Taxus - Savaria Karnevál; 10 db Laurocerasus - Horvát napok; stb.</t>
  </si>
  <si>
    <t xml:space="preserve">Polgármesteri Hivatal karzat gyomlálás, öntözőrendszer ellenőrzés
</t>
  </si>
  <si>
    <t xml:space="preserve">Új ágy kialakítása Zanati út- 40 db Hosta;stb. </t>
  </si>
  <si>
    <t>Fő tér 300 m2</t>
  </si>
  <si>
    <t>A gyep 15 cm magasságon tartása a teljes zöldfelületen az egész hónapban megtörtént.</t>
  </si>
  <si>
    <t>Váci Mihály utca 25 000 m2; Joskar Ola lakótelep 100 000 m2; stb. vagy külön táblázatban a minta szerint éves összesítésben, havi bontásban</t>
  </si>
  <si>
    <t>A heti egyszeri szemétszedés megtörtént a teljes zöldfelületen. (Két alkalommal a Gayer parkban és az Ady téri parkban)</t>
  </si>
  <si>
    <t>Külön táblázatban a minta szerint.</t>
  </si>
  <si>
    <t>Önkormányzati parkolóban 4 nagy fa 60 db sarj kezelése.</t>
  </si>
  <si>
    <t>Barátság u. 19. játszótér 3 db;Fő téri planténerek 28 db;stb. vagy külön táblázatban a minta szerint éves összesítésben, havi bontásban</t>
  </si>
  <si>
    <t>Fő tér 1 db pad javítás (csavarok);Bem József u. 23. 3 db pad deszkázat cseréje;Váci 3. játszótér 1 db pad javítás (deszkacsere);stb.  vagy külön táblázatban a minta szerint éves összesítésben, havi bontásban</t>
  </si>
  <si>
    <t>Padmosás Perintparti sétány 1. játszótér 3 db; Fő tér 2 db; stb. vagy külön táblázatban a minta szerint éves összesítésben, havi bontásban</t>
  </si>
  <si>
    <t>Váci 3. játszótéren 1 db új Urban 10-es pad kihelyezése</t>
  </si>
  <si>
    <t>Váci 3. játszótéren 1 db új Urban 10-es pad</t>
  </si>
  <si>
    <t>61 db szobor figyelemmel kísérése;Tisztítás: 56-os emlékmű, Petőfi szobor, Antall József szobor (koszorú, mécsesek összegyűjtése);Gayer szobor graffiti eltávolítás (május 5.);stb.</t>
  </si>
  <si>
    <t>Pelikán park 20 m2</t>
  </si>
  <si>
    <t>Váci 3. játszótéren pad alatti térkő szegély</t>
  </si>
  <si>
    <t>Váci 3. játszótéren pad alatti térkő</t>
  </si>
  <si>
    <t>Burkolatok takarítása</t>
  </si>
  <si>
    <t>Stromfeld északi sétány felújítása 1250 m2, stb. vagy külön táblázatban a minta szerint éves összesítésben, havi bontásban</t>
  </si>
  <si>
    <t>Váci 2-8. 8 m2, Váci 3. 6 m2 homokcsere  megtörtént vagy külön táblázatban a minta szerint éves összesítésben, havi bontásban</t>
  </si>
  <si>
    <t>Külön táblázatban a minta szerint ellenőrzések, felülvizsgálatok, javítások feltüntetése.</t>
  </si>
  <si>
    <t>Huszár úti lakótelep palánk javítása;Stromfeld sportpálya kapuháló pótlása;Krúdy aszfaltos pálya vonalazása;Károly R. utca - labdafogó háló javítása;stb. vagy külön táblázatban a minta szerint éves összesítésben, havi bontásban</t>
  </si>
  <si>
    <t>Váci kutyafuttató kerítés javítás 10 fm</t>
  </si>
  <si>
    <t>Zanati út új virágágy kialakítása 3 m3</t>
  </si>
  <si>
    <t>A térinformatikai rendszerekben az éves változásokat folyamatosan rögzítettük. (december)</t>
  </si>
  <si>
    <t>Öntözőrendszerek indítása, tisztítása, vízdíja.</t>
  </si>
  <si>
    <t>Guzsalyos szobor (Mátyás király út) - beültetés 2022-ben</t>
  </si>
  <si>
    <t>Neumann Iskolánál levő körforgalom - beültetés 2022-ben</t>
  </si>
  <si>
    <t>Bartók Béla krt. - Rohonci u. kereszteződés (6 db)  - beültetés 2022-ben</t>
  </si>
  <si>
    <t>Jókai utca - Jégpince út - Homok út kereszteződés (12 db) - beültetés 2022-ben</t>
  </si>
  <si>
    <t>Bagolyvári körforgalom - beültetés 2022-ben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</si>
</sst>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Ft&quot;_-;\-* #,##0\ &quot;Ft&quot;_-;_-* &quot;-&quot;\ &quot;Ft&quot;_-;_-@_-"/>
    <numFmt numFmtId="43" formatCode="_-* #,##0.00_-;\-* #,##0.00_-;_-* &quot;-&quot;??_-;_-@_-"/>
    <numFmt numFmtId="164" formatCode="_-* #,##0\ _F_t_-;\-* #,##0\ _F_t_-;_-* &quot;-&quot;\ _F_t_-;_-@_-"/>
    <numFmt numFmtId="165" formatCode="_-* #,##0_-;\-* #,##0_-;_-* &quot;-&quot;??_-;_-@_-"/>
    <numFmt numFmtId="166" formatCode="_-* #,##0\ &quot;Ft&quot;_-;\-* #,##0\ &quot;Ft&quot;_-;_-* &quot;-&quot;??\ &quot;Ft&quot;_-;_-@_-"/>
  </numFmts>
  <fonts count="27" x14ac:knownFonts="1">
    <font>
      <sz val="10"/>
      <name val="Arial"/>
      <charset val="238"/>
    </font>
    <font>
      <sz val="10"/>
      <name val="Arial"/>
      <family val="2"/>
      <charset val="238"/>
    </font>
    <font>
      <b/>
      <sz val="12"/>
      <name val="Arial"/>
      <family val="2"/>
      <charset val="238"/>
    </font>
    <font>
      <b/>
      <sz val="10"/>
      <name val="Arial"/>
      <family val="2"/>
      <charset val="238"/>
    </font>
    <font>
      <b/>
      <i/>
      <sz val="10"/>
      <name val="Arial"/>
      <family val="2"/>
      <charset val="238"/>
    </font>
    <font>
      <sz val="10"/>
      <name val="Arial"/>
      <family val="2"/>
      <charset val="238"/>
    </font>
    <font>
      <sz val="11"/>
      <color indexed="8"/>
      <name val="Calibri"/>
      <family val="2"/>
      <charset val="238"/>
    </font>
    <font>
      <sz val="10"/>
      <color indexed="8"/>
      <name val="Arial"/>
      <family val="2"/>
      <charset val="238"/>
    </font>
    <font>
      <sz val="8"/>
      <name val="Arial"/>
      <family val="2"/>
      <charset val="238"/>
    </font>
    <font>
      <sz val="10"/>
      <color theme="1"/>
      <name val="Arial"/>
      <family val="2"/>
      <charset val="238"/>
    </font>
    <font>
      <sz val="10"/>
      <color rgb="FFFF0000"/>
      <name val="Arial"/>
      <family val="2"/>
      <charset val="238"/>
    </font>
    <font>
      <sz val="9"/>
      <name val="Arial"/>
      <family val="2"/>
      <charset val="238"/>
    </font>
    <font>
      <sz val="10"/>
      <color theme="0" tint="-0.34998626667073579"/>
      <name val="Arial"/>
      <family val="2"/>
      <charset val="238"/>
    </font>
    <font>
      <sz val="10"/>
      <color indexed="62"/>
      <name val="Arial"/>
      <family val="2"/>
      <charset val="238"/>
    </font>
    <font>
      <sz val="10"/>
      <color theme="0" tint="-0.499984740745262"/>
      <name val="Arial"/>
      <family val="2"/>
      <charset val="238"/>
    </font>
    <font>
      <b/>
      <sz val="9"/>
      <name val="Arial"/>
      <family val="2"/>
      <charset val="238"/>
    </font>
    <font>
      <b/>
      <sz val="9"/>
      <color theme="1"/>
      <name val="Arial"/>
      <family val="2"/>
      <charset val="238"/>
    </font>
    <font>
      <b/>
      <sz val="11"/>
      <name val="Arial"/>
      <family val="2"/>
      <charset val="238"/>
    </font>
    <font>
      <sz val="11"/>
      <name val="Arial"/>
      <family val="2"/>
      <charset val="238"/>
    </font>
    <font>
      <sz val="11"/>
      <name val="Symbol"/>
      <family val="1"/>
      <charset val="2"/>
    </font>
    <font>
      <sz val="12"/>
      <name val="Arial"/>
      <family val="2"/>
      <charset val="238"/>
    </font>
    <font>
      <b/>
      <sz val="10"/>
      <color indexed="10"/>
      <name val="Arial"/>
      <family val="2"/>
      <charset val="238"/>
    </font>
    <font>
      <sz val="8"/>
      <name val="Arial"/>
      <family val="2"/>
      <charset val="238"/>
    </font>
    <font>
      <b/>
      <u/>
      <sz val="14"/>
      <name val="Arial"/>
      <family val="2"/>
      <charset val="238"/>
    </font>
    <font>
      <sz val="10"/>
      <name val="Arial"/>
      <family val="2"/>
      <charset val="238"/>
    </font>
    <font>
      <b/>
      <sz val="22"/>
      <name val="Arial"/>
      <family val="2"/>
      <charset val="238"/>
    </font>
    <font>
      <b/>
      <sz val="8"/>
      <name val="Arial"/>
      <family val="2"/>
      <charset val="238"/>
    </font>
  </fonts>
  <fills count="16">
    <fill>
      <patternFill patternType="none"/>
    </fill>
    <fill>
      <patternFill patternType="gray125"/>
    </fill>
    <fill>
      <patternFill patternType="solid">
        <fgColor indexed="50"/>
        <bgColor indexed="64"/>
      </patternFill>
    </fill>
    <fill>
      <patternFill patternType="solid">
        <fgColor indexed="45"/>
        <bgColor indexed="64"/>
      </patternFill>
    </fill>
    <fill>
      <patternFill patternType="solid">
        <fgColor indexed="60"/>
        <bgColor indexed="64"/>
      </patternFill>
    </fill>
    <fill>
      <patternFill patternType="solid">
        <fgColor indexed="47"/>
        <bgColor indexed="64"/>
      </patternFill>
    </fill>
    <fill>
      <patternFill patternType="solid">
        <fgColor indexed="51"/>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indexed="53"/>
        <bgColor indexed="64"/>
      </patternFill>
    </fill>
    <fill>
      <patternFill patternType="solid">
        <fgColor indexed="2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5" fillId="0" borderId="0"/>
    <xf numFmtId="0" fontId="1" fillId="0" borderId="0"/>
    <xf numFmtId="0" fontId="6" fillId="0" borderId="0"/>
    <xf numFmtId="0" fontId="1" fillId="0" borderId="0"/>
    <xf numFmtId="43" fontId="24" fillId="0" borderId="0" applyFont="0" applyFill="0" applyBorder="0" applyAlignment="0" applyProtection="0"/>
  </cellStyleXfs>
  <cellXfs count="364">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1" fillId="0" borderId="0" xfId="0" applyFont="1" applyFill="1"/>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0" xfId="0" applyFont="1" applyFill="1" applyAlignment="1">
      <alignment horizontal="center"/>
    </xf>
    <xf numFmtId="0" fontId="3" fillId="0" borderId="1" xfId="0" applyFont="1" applyBorder="1" applyAlignment="1">
      <alignment horizontal="center" vertical="center" textRotation="90" wrapText="1"/>
    </xf>
    <xf numFmtId="0" fontId="3" fillId="0" borderId="1" xfId="0" applyFont="1" applyFill="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1" xfId="3" applyFont="1" applyBorder="1" applyAlignment="1">
      <alignment horizontal="center" vertical="center" wrapText="1"/>
    </xf>
    <xf numFmtId="0" fontId="1" fillId="0" borderId="1" xfId="3" applyFont="1" applyBorder="1" applyAlignment="1">
      <alignment horizontal="justify" vertical="top" wrapText="1"/>
    </xf>
    <xf numFmtId="0" fontId="1" fillId="0" borderId="1" xfId="3" applyFont="1" applyFill="1" applyBorder="1" applyAlignment="1">
      <alignment horizontal="justify" vertical="top" wrapText="1"/>
    </xf>
    <xf numFmtId="0" fontId="1" fillId="0" borderId="1" xfId="3" applyFont="1" applyFill="1" applyBorder="1" applyAlignment="1">
      <alignment horizontal="justify" vertical="center" wrapText="1"/>
    </xf>
    <xf numFmtId="0" fontId="1" fillId="0" borderId="0" xfId="3" applyFont="1" applyAlignment="1">
      <alignment horizontal="justify" vertical="top" wrapText="1"/>
    </xf>
    <xf numFmtId="0" fontId="1" fillId="0" borderId="0" xfId="3" applyFont="1" applyAlignment="1">
      <alignment horizontal="justify"/>
    </xf>
    <xf numFmtId="0" fontId="1" fillId="0" borderId="1"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 xfId="0" applyFont="1" applyFill="1" applyBorder="1" applyAlignment="1">
      <alignment horizontal="center" vertical="center"/>
    </xf>
    <xf numFmtId="0" fontId="0" fillId="0" borderId="1" xfId="0" applyBorder="1" applyAlignment="1">
      <alignment horizontal="right"/>
    </xf>
    <xf numFmtId="0" fontId="1" fillId="0" borderId="0" xfId="0" applyFont="1"/>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0" fillId="0" borderId="1" xfId="0" applyBorder="1" applyAlignment="1">
      <alignment horizontal="center"/>
    </xf>
    <xf numFmtId="0" fontId="1" fillId="0" borderId="1" xfId="0" applyFont="1" applyBorder="1"/>
    <xf numFmtId="0" fontId="0" fillId="0" borderId="0" xfId="0" applyAlignment="1">
      <alignment horizontal="center"/>
    </xf>
    <xf numFmtId="0" fontId="1" fillId="0" borderId="1" xfId="0" applyFont="1" applyBorder="1" applyAlignment="1">
      <alignment horizontal="left" vertical="top"/>
    </xf>
    <xf numFmtId="0" fontId="1" fillId="0" borderId="0" xfId="0" applyFont="1" applyAlignment="1">
      <alignment horizontal="left"/>
    </xf>
    <xf numFmtId="0" fontId="1" fillId="0" borderId="0" xfId="0" applyFont="1" applyAlignment="1">
      <alignment horizontal="right"/>
    </xf>
    <xf numFmtId="1" fontId="1" fillId="0" borderId="0" xfId="0" applyNumberFormat="1" applyFont="1" applyAlignment="1">
      <alignment horizontal="right"/>
    </xf>
    <xf numFmtId="0" fontId="10" fillId="0" borderId="0" xfId="0" applyFont="1" applyAlignment="1">
      <alignment horizontal="right"/>
    </xf>
    <xf numFmtId="0" fontId="1" fillId="0" borderId="0" xfId="0" applyFont="1" applyAlignment="1">
      <alignment horizontal="right" wrapText="1"/>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 fillId="0" borderId="2" xfId="0" applyFont="1" applyBorder="1"/>
    <xf numFmtId="0" fontId="1" fillId="0" borderId="4" xfId="0" applyFont="1" applyBorder="1" applyAlignment="1">
      <alignment horizontal="left"/>
    </xf>
    <xf numFmtId="0" fontId="1" fillId="0" borderId="2" xfId="0" applyFont="1" applyBorder="1" applyAlignment="1">
      <alignment horizontal="right"/>
    </xf>
    <xf numFmtId="0" fontId="1" fillId="0" borderId="2" xfId="0" applyFont="1" applyBorder="1" applyAlignment="1">
      <alignment horizontal="left"/>
    </xf>
    <xf numFmtId="1" fontId="1" fillId="0" borderId="2" xfId="0" applyNumberFormat="1" applyFont="1" applyBorder="1" applyAlignment="1">
      <alignment horizontal="right"/>
    </xf>
    <xf numFmtId="0" fontId="10" fillId="0" borderId="2" xfId="0" applyFont="1" applyBorder="1" applyAlignment="1">
      <alignment horizontal="right"/>
    </xf>
    <xf numFmtId="14" fontId="1" fillId="0" borderId="2" xfId="0" applyNumberFormat="1" applyFont="1" applyBorder="1" applyAlignment="1">
      <alignment horizontal="right" wrapText="1"/>
    </xf>
    <xf numFmtId="14" fontId="1" fillId="0" borderId="2" xfId="0" applyNumberFormat="1" applyFont="1" applyBorder="1" applyAlignment="1">
      <alignment horizontal="right"/>
    </xf>
    <xf numFmtId="49" fontId="1" fillId="0" borderId="2" xfId="0" applyNumberFormat="1" applyFont="1" applyBorder="1" applyAlignment="1">
      <alignment vertical="center" wrapText="1"/>
    </xf>
    <xf numFmtId="49" fontId="1" fillId="0" borderId="1"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0" fontId="1" fillId="0" borderId="2" xfId="0" applyFont="1" applyBorder="1" applyAlignment="1">
      <alignment horizontal="left" vertical="center" wrapText="1"/>
    </xf>
    <xf numFmtId="49" fontId="1" fillId="0" borderId="1" xfId="0" applyNumberFormat="1" applyFont="1" applyBorder="1"/>
    <xf numFmtId="1" fontId="1" fillId="0" borderId="1" xfId="0" applyNumberFormat="1" applyFont="1" applyBorder="1" applyAlignment="1">
      <alignment horizontal="right"/>
    </xf>
    <xf numFmtId="14" fontId="1" fillId="0" borderId="1" xfId="0" applyNumberFormat="1" applyFont="1" applyBorder="1" applyAlignment="1">
      <alignment horizontal="right"/>
    </xf>
    <xf numFmtId="0" fontId="1" fillId="0" borderId="1" xfId="0" applyFont="1" applyBorder="1" applyAlignment="1">
      <alignment horizontal="left"/>
    </xf>
    <xf numFmtId="0" fontId="0" fillId="0" borderId="1" xfId="0" applyBorder="1"/>
    <xf numFmtId="0" fontId="1" fillId="0" borderId="1" xfId="0" applyFont="1" applyBorder="1" applyAlignment="1">
      <alignment horizontal="left" vertical="center" wrapText="1"/>
    </xf>
    <xf numFmtId="0" fontId="1" fillId="0" borderId="5" xfId="0" applyFont="1" applyBorder="1" applyAlignment="1">
      <alignment horizontal="left"/>
    </xf>
    <xf numFmtId="0" fontId="1" fillId="0" borderId="1" xfId="0" applyFont="1" applyBorder="1" applyAlignment="1">
      <alignment horizontal="right"/>
    </xf>
    <xf numFmtId="0" fontId="9" fillId="0" borderId="1" xfId="0" applyFont="1" applyBorder="1"/>
    <xf numFmtId="0" fontId="1" fillId="0" borderId="6" xfId="0" applyFont="1" applyBorder="1"/>
    <xf numFmtId="0" fontId="0" fillId="0" borderId="1" xfId="0" applyBorder="1" applyAlignment="1">
      <alignment horizontal="left"/>
    </xf>
    <xf numFmtId="14" fontId="0" fillId="0" borderId="1" xfId="0" applyNumberFormat="1" applyBorder="1" applyAlignment="1">
      <alignment horizontal="right"/>
    </xf>
    <xf numFmtId="0" fontId="9"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14" fontId="10" fillId="0" borderId="1" xfId="0" applyNumberFormat="1" applyFont="1" applyBorder="1" applyAlignment="1">
      <alignment horizontal="right"/>
    </xf>
    <xf numFmtId="14" fontId="1" fillId="0" borderId="1" xfId="0" applyNumberFormat="1" applyFont="1" applyBorder="1" applyAlignment="1">
      <alignment horizontal="right" wrapText="1"/>
    </xf>
    <xf numFmtId="49" fontId="1" fillId="0" borderId="1" xfId="0" applyNumberFormat="1" applyFont="1" applyBorder="1" applyAlignment="1">
      <alignment vertical="center" wrapText="1"/>
    </xf>
    <xf numFmtId="14" fontId="1" fillId="0" borderId="2" xfId="0" applyNumberFormat="1" applyFont="1" applyBorder="1"/>
    <xf numFmtId="14" fontId="1" fillId="0" borderId="1" xfId="0" applyNumberFormat="1" applyFont="1" applyBorder="1"/>
    <xf numFmtId="0" fontId="1" fillId="0" borderId="1" xfId="0" applyFont="1" applyBorder="1" applyAlignment="1">
      <alignment vertical="center" wrapText="1"/>
    </xf>
    <xf numFmtId="0" fontId="1" fillId="0" borderId="1" xfId="0" applyFont="1" applyBorder="1" applyAlignment="1">
      <alignment horizontal="right" wrapText="1"/>
    </xf>
    <xf numFmtId="0" fontId="12" fillId="0" borderId="0" xfId="0" applyFont="1"/>
    <xf numFmtId="0" fontId="12" fillId="0" borderId="1" xfId="0" applyFont="1" applyBorder="1"/>
    <xf numFmtId="0" fontId="12" fillId="0" borderId="5" xfId="0" applyFont="1" applyBorder="1" applyAlignment="1">
      <alignment horizontal="left"/>
    </xf>
    <xf numFmtId="0" fontId="12" fillId="0" borderId="1" xfId="0" applyFont="1" applyBorder="1" applyAlignment="1">
      <alignment horizontal="right"/>
    </xf>
    <xf numFmtId="0" fontId="12" fillId="0" borderId="1" xfId="0" applyFont="1" applyBorder="1" applyAlignment="1">
      <alignment horizontal="left"/>
    </xf>
    <xf numFmtId="1" fontId="12" fillId="0" borderId="1" xfId="0" applyNumberFormat="1" applyFont="1" applyBorder="1" applyAlignment="1">
      <alignment horizontal="right"/>
    </xf>
    <xf numFmtId="14" fontId="12" fillId="0" borderId="1" xfId="0" applyNumberFormat="1" applyFont="1" applyBorder="1" applyAlignment="1">
      <alignment horizontal="right"/>
    </xf>
    <xf numFmtId="14" fontId="12" fillId="0" borderId="1" xfId="0" applyNumberFormat="1" applyFont="1" applyBorder="1"/>
    <xf numFmtId="0" fontId="12" fillId="0" borderId="1" xfId="0" applyFont="1" applyBorder="1" applyAlignment="1">
      <alignment horizontal="right" wrapText="1"/>
    </xf>
    <xf numFmtId="49" fontId="12" fillId="0" borderId="1" xfId="0" applyNumberFormat="1" applyFont="1" applyBorder="1" applyAlignment="1">
      <alignment vertical="center" wrapText="1"/>
    </xf>
    <xf numFmtId="0" fontId="12" fillId="0" borderId="1" xfId="0" applyFont="1" applyBorder="1" applyAlignment="1">
      <alignment vertical="center" wrapText="1"/>
    </xf>
    <xf numFmtId="49" fontId="12" fillId="0" borderId="1" xfId="0" applyNumberFormat="1" applyFont="1" applyBorder="1"/>
    <xf numFmtId="14" fontId="1" fillId="0" borderId="1" xfId="0" applyNumberFormat="1" applyFont="1" applyBorder="1" applyAlignment="1">
      <alignment horizontal="left" wrapText="1"/>
    </xf>
    <xf numFmtId="14" fontId="1" fillId="0" borderId="1" xfId="0" applyNumberFormat="1" applyFont="1" applyBorder="1" applyAlignment="1">
      <alignment horizontal="left"/>
    </xf>
    <xf numFmtId="14" fontId="12" fillId="0" borderId="1" xfId="0" applyNumberFormat="1" applyFont="1" applyBorder="1" applyAlignment="1">
      <alignment horizontal="right" wrapText="1"/>
    </xf>
    <xf numFmtId="14" fontId="12" fillId="0" borderId="1" xfId="0" applyNumberFormat="1" applyFont="1" applyBorder="1" applyAlignment="1">
      <alignment horizontal="left" wrapText="1"/>
    </xf>
    <xf numFmtId="14" fontId="12" fillId="0" borderId="1" xfId="0" applyNumberFormat="1" applyFont="1" applyBorder="1" applyAlignment="1">
      <alignment horizontal="left"/>
    </xf>
    <xf numFmtId="0" fontId="12" fillId="0" borderId="1" xfId="0" applyFont="1" applyBorder="1" applyAlignment="1">
      <alignment horizontal="left" vertical="center" wrapText="1"/>
    </xf>
    <xf numFmtId="14" fontId="12" fillId="0" borderId="5" xfId="0" applyNumberFormat="1" applyFont="1" applyBorder="1" applyAlignment="1">
      <alignment horizontal="left"/>
    </xf>
    <xf numFmtId="0" fontId="1" fillId="0" borderId="1" xfId="0" applyFont="1" applyBorder="1" applyAlignment="1">
      <alignment vertical="top" wrapText="1"/>
    </xf>
    <xf numFmtId="0" fontId="1" fillId="0" borderId="1" xfId="0" applyFont="1" applyBorder="1" applyAlignment="1">
      <alignment vertical="top"/>
    </xf>
    <xf numFmtId="0" fontId="12" fillId="0" borderId="1" xfId="0" applyFont="1" applyBorder="1" applyAlignment="1">
      <alignment wrapText="1"/>
    </xf>
    <xf numFmtId="17" fontId="1" fillId="0" borderId="1" xfId="0" applyNumberFormat="1" applyFont="1" applyBorder="1" applyAlignment="1">
      <alignment horizontal="right"/>
    </xf>
    <xf numFmtId="17" fontId="1" fillId="0" borderId="1" xfId="0" applyNumberFormat="1" applyFont="1" applyBorder="1" applyAlignment="1">
      <alignment horizontal="left"/>
    </xf>
    <xf numFmtId="14" fontId="1" fillId="0" borderId="1" xfId="0" applyNumberFormat="1" applyFont="1" applyBorder="1" applyAlignment="1">
      <alignment horizontal="right" vertical="center" wrapText="1"/>
    </xf>
    <xf numFmtId="14" fontId="1" fillId="0" borderId="1" xfId="0" applyNumberFormat="1"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justify"/>
    </xf>
    <xf numFmtId="17" fontId="1" fillId="0" borderId="1" xfId="0" applyNumberFormat="1" applyFont="1" applyBorder="1" applyAlignment="1">
      <alignment horizontal="right" wrapText="1"/>
    </xf>
    <xf numFmtId="14" fontId="1" fillId="0" borderId="1" xfId="0" applyNumberFormat="1" applyFont="1" applyBorder="1" applyAlignment="1">
      <alignment horizontal="right" vertical="center"/>
    </xf>
    <xf numFmtId="0" fontId="1" fillId="0" borderId="5" xfId="0" applyFont="1" applyBorder="1" applyAlignment="1">
      <alignment horizontal="left" vertical="center" wrapText="1"/>
    </xf>
    <xf numFmtId="0" fontId="1" fillId="0" borderId="1" xfId="4" applyBorder="1" applyAlignment="1">
      <alignment vertical="top" wrapText="1"/>
    </xf>
    <xf numFmtId="0" fontId="1" fillId="0" borderId="1" xfId="4" applyBorder="1" applyAlignment="1">
      <alignment wrapText="1"/>
    </xf>
    <xf numFmtId="14" fontId="1" fillId="0" borderId="5" xfId="0" applyNumberFormat="1" applyFont="1" applyBorder="1" applyAlignment="1">
      <alignment horizontal="left"/>
    </xf>
    <xf numFmtId="14" fontId="12" fillId="0" borderId="1" xfId="0" applyNumberFormat="1" applyFont="1" applyBorder="1" applyAlignment="1">
      <alignment horizontal="right" vertical="center"/>
    </xf>
    <xf numFmtId="0" fontId="9" fillId="0" borderId="0" xfId="0" applyFont="1"/>
    <xf numFmtId="0" fontId="9" fillId="0" borderId="1" xfId="0" applyFont="1" applyBorder="1" applyAlignment="1">
      <alignment horizontal="right"/>
    </xf>
    <xf numFmtId="0" fontId="9" fillId="0" borderId="1" xfId="0" applyFont="1" applyBorder="1" applyAlignment="1">
      <alignment horizontal="right" wrapText="1"/>
    </xf>
    <xf numFmtId="3" fontId="1" fillId="0" borderId="1" xfId="0" applyNumberFormat="1" applyFont="1" applyBorder="1" applyAlignment="1">
      <alignment horizontal="left"/>
    </xf>
    <xf numFmtId="14" fontId="9" fillId="0" borderId="1" xfId="0" applyNumberFormat="1" applyFont="1" applyBorder="1" applyAlignment="1">
      <alignment horizontal="right"/>
    </xf>
    <xf numFmtId="0" fontId="7" fillId="0" borderId="1" xfId="0" applyFont="1" applyBorder="1"/>
    <xf numFmtId="0" fontId="7" fillId="0" borderId="1" xfId="0" applyFont="1" applyBorder="1" applyAlignment="1">
      <alignment horizontal="left"/>
    </xf>
    <xf numFmtId="0" fontId="12" fillId="0" borderId="1" xfId="0" applyFont="1" applyBorder="1" applyAlignment="1">
      <alignment horizontal="left" wrapText="1"/>
    </xf>
    <xf numFmtId="0" fontId="10" fillId="0" borderId="1" xfId="0" applyFont="1" applyBorder="1" applyAlignment="1">
      <alignment horizontal="left" vertical="center" wrapText="1"/>
    </xf>
    <xf numFmtId="0" fontId="10" fillId="0" borderId="1" xfId="0" applyFont="1" applyBorder="1" applyAlignment="1">
      <alignment horizontal="right"/>
    </xf>
    <xf numFmtId="0" fontId="1" fillId="0" borderId="1" xfId="0" applyFont="1" applyBorder="1" applyAlignment="1">
      <alignment horizontal="right" vertical="center" wrapText="1"/>
    </xf>
    <xf numFmtId="14" fontId="1" fillId="0" borderId="1" xfId="0" applyNumberFormat="1"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horizontal="left" vertical="center"/>
    </xf>
    <xf numFmtId="49" fontId="1" fillId="0" borderId="1" xfId="0" applyNumberFormat="1" applyFont="1" applyBorder="1" applyAlignment="1">
      <alignment horizontal="left"/>
    </xf>
    <xf numFmtId="14" fontId="1" fillId="0" borderId="1" xfId="0" applyNumberFormat="1" applyFont="1" applyBorder="1" applyAlignment="1">
      <alignment wrapText="1"/>
    </xf>
    <xf numFmtId="14" fontId="1" fillId="0" borderId="5" xfId="0" applyNumberFormat="1" applyFont="1" applyBorder="1" applyAlignment="1">
      <alignment horizontal="right"/>
    </xf>
    <xf numFmtId="14" fontId="12" fillId="0" borderId="5" xfId="0" applyNumberFormat="1" applyFont="1" applyBorder="1" applyAlignment="1">
      <alignment horizontal="right"/>
    </xf>
    <xf numFmtId="0" fontId="13" fillId="0" borderId="0" xfId="0" applyFont="1"/>
    <xf numFmtId="0" fontId="13" fillId="0" borderId="1" xfId="0" applyFont="1" applyBorder="1"/>
    <xf numFmtId="0" fontId="10" fillId="0" borderId="1" xfId="0" applyFont="1" applyBorder="1" applyAlignment="1">
      <alignment horizontal="left"/>
    </xf>
    <xf numFmtId="0" fontId="14" fillId="0" borderId="0" xfId="0" applyFont="1"/>
    <xf numFmtId="0" fontId="14" fillId="0" borderId="1" xfId="0" applyFont="1" applyBorder="1"/>
    <xf numFmtId="2" fontId="1" fillId="0" borderId="1" xfId="0" applyNumberFormat="1" applyFont="1" applyBorder="1" applyAlignment="1">
      <alignment horizontal="left"/>
    </xf>
    <xf numFmtId="49" fontId="3" fillId="0" borderId="0" xfId="0" applyNumberFormat="1" applyFont="1" applyAlignment="1">
      <alignment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6" xfId="0" applyNumberFormat="1" applyFont="1" applyBorder="1" applyAlignment="1">
      <alignment horizontal="left" vertical="center" wrapText="1"/>
    </xf>
    <xf numFmtId="1" fontId="3" fillId="0" borderId="6" xfId="0" applyNumberFormat="1" applyFont="1" applyBorder="1" applyAlignment="1">
      <alignment horizontal="center" vertical="center" wrapText="1"/>
    </xf>
    <xf numFmtId="49" fontId="3" fillId="0" borderId="6" xfId="0" applyNumberFormat="1" applyFont="1" applyBorder="1" applyAlignment="1">
      <alignment vertical="center" wrapText="1"/>
    </xf>
    <xf numFmtId="49" fontId="3" fillId="0" borderId="6" xfId="0" applyNumberFormat="1" applyFont="1" applyBorder="1" applyAlignment="1">
      <alignment horizontal="right" vertical="center" wrapText="1"/>
    </xf>
    <xf numFmtId="49" fontId="15"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xf>
    <xf numFmtId="0" fontId="18" fillId="12" borderId="1"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20" fillId="0" borderId="0" xfId="0" applyFont="1"/>
    <xf numFmtId="49" fontId="20" fillId="0" borderId="0" xfId="0" applyNumberFormat="1" applyFont="1" applyAlignment="1">
      <alignment wrapText="1"/>
    </xf>
    <xf numFmtId="0" fontId="20" fillId="0" borderId="0" xfId="0" applyFont="1" applyAlignment="1">
      <alignment wrapText="1"/>
    </xf>
    <xf numFmtId="0" fontId="20" fillId="0" borderId="0" xfId="0" applyFont="1" applyAlignment="1">
      <alignment horizontal="center"/>
    </xf>
    <xf numFmtId="0" fontId="20" fillId="0" borderId="1" xfId="0" applyFont="1" applyBorder="1" applyAlignment="1">
      <alignment wrapText="1"/>
    </xf>
    <xf numFmtId="49" fontId="20" fillId="0" borderId="1" xfId="0" applyNumberFormat="1" applyFont="1" applyBorder="1" applyAlignment="1">
      <alignment wrapText="1"/>
    </xf>
    <xf numFmtId="0" fontId="20" fillId="0" borderId="1" xfId="0" applyFont="1" applyBorder="1" applyAlignment="1">
      <alignment horizontal="center"/>
    </xf>
    <xf numFmtId="0" fontId="20" fillId="0" borderId="1" xfId="0" applyFont="1" applyBorder="1"/>
    <xf numFmtId="0" fontId="20" fillId="0" borderId="3" xfId="0" applyFont="1" applyBorder="1" applyAlignment="1">
      <alignment wrapText="1"/>
    </xf>
    <xf numFmtId="0" fontId="20" fillId="0" borderId="1" xfId="0" applyFont="1" applyBorder="1" applyAlignment="1">
      <alignment horizontal="center" vertical="center"/>
    </xf>
    <xf numFmtId="0" fontId="20" fillId="0" borderId="1" xfId="0" applyFont="1" applyBorder="1" applyAlignment="1">
      <alignment vertical="center" wrapText="1"/>
    </xf>
    <xf numFmtId="49" fontId="20" fillId="0" borderId="1" xfId="0" applyNumberFormat="1" applyFont="1" applyBorder="1" applyAlignment="1">
      <alignment vertical="center" wrapText="1"/>
    </xf>
    <xf numFmtId="0" fontId="20" fillId="0" borderId="3" xfId="0" applyFont="1" applyBorder="1" applyAlignment="1">
      <alignmen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3" xfId="0" applyFont="1" applyBorder="1" applyAlignment="1">
      <alignment vertical="center" wrapText="1"/>
    </xf>
    <xf numFmtId="0" fontId="20" fillId="0" borderId="0" xfId="0" applyFont="1" applyAlignment="1">
      <alignment vertical="center"/>
    </xf>
    <xf numFmtId="49" fontId="20" fillId="0" borderId="0" xfId="0" applyNumberFormat="1" applyFont="1" applyAlignment="1">
      <alignment vertical="center" wrapText="1"/>
    </xf>
    <xf numFmtId="0" fontId="20" fillId="0" borderId="0" xfId="0" applyFont="1" applyAlignment="1">
      <alignment vertical="center" wrapText="1"/>
    </xf>
    <xf numFmtId="0" fontId="20" fillId="0" borderId="8" xfId="0" applyFont="1" applyBorder="1" applyAlignment="1">
      <alignment horizontal="center" vertical="center"/>
    </xf>
    <xf numFmtId="0" fontId="2" fillId="0" borderId="0" xfId="0" applyFont="1"/>
    <xf numFmtId="0" fontId="2" fillId="0" borderId="0" xfId="0" applyFont="1" applyAlignment="1">
      <alignment vertical="center"/>
    </xf>
    <xf numFmtId="0" fontId="2" fillId="0" borderId="3" xfId="0" applyFont="1" applyBorder="1" applyAlignment="1">
      <alignment horizontal="center" vertical="center"/>
    </xf>
    <xf numFmtId="0" fontId="20" fillId="0" borderId="1" xfId="4" applyFont="1" applyBorder="1" applyAlignment="1">
      <alignment horizontal="center" vertical="center"/>
    </xf>
    <xf numFmtId="0" fontId="2" fillId="0" borderId="1" xfId="4" applyFont="1" applyBorder="1" applyAlignment="1">
      <alignment horizontal="center" vertical="center" wrapText="1"/>
    </xf>
    <xf numFmtId="49" fontId="2" fillId="0" borderId="1" xfId="4" applyNumberFormat="1" applyFont="1" applyBorder="1" applyAlignment="1">
      <alignment horizontal="center" vertical="center" wrapText="1"/>
    </xf>
    <xf numFmtId="0" fontId="2" fillId="0" borderId="1" xfId="4" applyFont="1" applyBorder="1" applyAlignment="1">
      <alignment horizontal="center" vertical="center"/>
    </xf>
    <xf numFmtId="42" fontId="2" fillId="0" borderId="1" xfId="4" applyNumberFormat="1" applyFont="1" applyBorder="1" applyAlignment="1">
      <alignment horizontal="center" vertical="center"/>
    </xf>
    <xf numFmtId="0" fontId="1" fillId="0" borderId="0" xfId="4"/>
    <xf numFmtId="0" fontId="20" fillId="0" borderId="1" xfId="4" applyFont="1" applyBorder="1" applyAlignment="1">
      <alignment vertical="center" wrapText="1"/>
    </xf>
    <xf numFmtId="49" fontId="20" fillId="0" borderId="1" xfId="4" applyNumberFormat="1" applyFont="1" applyBorder="1" applyAlignment="1">
      <alignment vertical="center" wrapText="1"/>
    </xf>
    <xf numFmtId="0" fontId="20" fillId="0" borderId="1" xfId="4" applyFont="1" applyBorder="1" applyAlignment="1">
      <alignment vertical="center"/>
    </xf>
    <xf numFmtId="42" fontId="20" fillId="0" borderId="1" xfId="4" applyNumberFormat="1" applyFont="1" applyBorder="1" applyAlignment="1">
      <alignment horizontal="center" vertical="center"/>
    </xf>
    <xf numFmtId="0" fontId="20" fillId="0" borderId="0" xfId="4" applyFont="1" applyAlignment="1">
      <alignment vertical="center"/>
    </xf>
    <xf numFmtId="0" fontId="20" fillId="0" borderId="1" xfId="4" applyFont="1" applyBorder="1" applyAlignment="1">
      <alignment horizontal="left" vertical="center"/>
    </xf>
    <xf numFmtId="49" fontId="20" fillId="0" borderId="1" xfId="4" applyNumberFormat="1" applyFont="1" applyBorder="1" applyAlignment="1">
      <alignment horizontal="left" vertical="center"/>
    </xf>
    <xf numFmtId="0" fontId="20" fillId="0" borderId="1" xfId="4" applyFont="1" applyBorder="1" applyAlignment="1">
      <alignment horizontal="center" vertical="center" wrapText="1"/>
    </xf>
    <xf numFmtId="0" fontId="20" fillId="0" borderId="1" xfId="4" applyFont="1" applyBorder="1"/>
    <xf numFmtId="0" fontId="20" fillId="0" borderId="0" xfId="4" applyFont="1" applyAlignment="1">
      <alignment horizontal="center" vertical="center"/>
    </xf>
    <xf numFmtId="0" fontId="3" fillId="0" borderId="1" xfId="2" applyFont="1" applyBorder="1" applyAlignment="1">
      <alignment horizontal="center" vertical="center" wrapText="1"/>
    </xf>
    <xf numFmtId="164" fontId="3" fillId="0" borderId="1" xfId="2" applyNumberFormat="1" applyFont="1" applyBorder="1" applyAlignment="1">
      <alignment horizontal="center" vertical="center" wrapText="1"/>
    </xf>
    <xf numFmtId="0" fontId="3" fillId="0" borderId="0" xfId="2" applyFont="1" applyAlignment="1">
      <alignment horizontal="center" vertical="center" wrapText="1"/>
    </xf>
    <xf numFmtId="0" fontId="3" fillId="0" borderId="1" xfId="2" applyFont="1" applyBorder="1" applyAlignment="1">
      <alignment horizontal="center" vertical="center"/>
    </xf>
    <xf numFmtId="0" fontId="3" fillId="0" borderId="1" xfId="2" applyFont="1" applyBorder="1" applyAlignment="1">
      <alignment wrapText="1"/>
    </xf>
    <xf numFmtId="164" fontId="1" fillId="0" borderId="1" xfId="2" applyNumberFormat="1" applyBorder="1" applyAlignment="1">
      <alignment vertical="center"/>
    </xf>
    <xf numFmtId="0" fontId="1" fillId="0" borderId="1" xfId="2" applyBorder="1" applyAlignment="1">
      <alignment horizontal="center" vertical="center"/>
    </xf>
    <xf numFmtId="0" fontId="1" fillId="0" borderId="1" xfId="2" applyBorder="1"/>
    <xf numFmtId="3" fontId="1" fillId="0" borderId="1" xfId="2" applyNumberFormat="1" applyBorder="1" applyAlignment="1">
      <alignment horizontal="center"/>
    </xf>
    <xf numFmtId="0" fontId="1" fillId="0" borderId="0" xfId="2"/>
    <xf numFmtId="164" fontId="1" fillId="0" borderId="6" xfId="2" applyNumberFormat="1" applyBorder="1" applyAlignment="1">
      <alignment vertical="center"/>
    </xf>
    <xf numFmtId="0" fontId="1" fillId="0" borderId="1" xfId="2" applyBorder="1" applyAlignment="1">
      <alignment horizontal="center" vertical="center" wrapText="1"/>
    </xf>
    <xf numFmtId="0" fontId="1" fillId="0" borderId="1" xfId="2" applyBorder="1" applyAlignment="1">
      <alignment horizontal="right"/>
    </xf>
    <xf numFmtId="0" fontId="3" fillId="0" borderId="1" xfId="2" applyFont="1" applyBorder="1" applyAlignment="1">
      <alignment horizontal="right" wrapText="1"/>
    </xf>
    <xf numFmtId="164" fontId="3" fillId="0" borderId="1" xfId="2" applyNumberFormat="1" applyFont="1" applyBorder="1" applyAlignment="1">
      <alignment vertical="center"/>
    </xf>
    <xf numFmtId="0" fontId="3" fillId="0" borderId="1" xfId="2" applyFont="1" applyBorder="1"/>
    <xf numFmtId="3" fontId="3" fillId="0" borderId="1" xfId="2" applyNumberFormat="1" applyFont="1" applyBorder="1" applyAlignment="1">
      <alignment horizontal="center"/>
    </xf>
    <xf numFmtId="0" fontId="3" fillId="0" borderId="0" xfId="2" applyFont="1" applyAlignment="1">
      <alignment horizontal="center" vertical="center"/>
    </xf>
    <xf numFmtId="0" fontId="1" fillId="0" borderId="0" xfId="2" applyAlignment="1">
      <alignment wrapText="1"/>
    </xf>
    <xf numFmtId="164" fontId="1" fillId="0" borderId="0" xfId="2" applyNumberFormat="1"/>
    <xf numFmtId="0" fontId="1" fillId="0" borderId="0" xfId="2" applyAlignment="1">
      <alignment horizontal="center" vertical="center"/>
    </xf>
    <xf numFmtId="3" fontId="1" fillId="0" borderId="0" xfId="2" applyNumberFormat="1" applyAlignment="1">
      <alignment horizontal="center"/>
    </xf>
    <xf numFmtId="3" fontId="1" fillId="0" borderId="0" xfId="2" applyNumberFormat="1"/>
    <xf numFmtId="0" fontId="3" fillId="0" borderId="1" xfId="0" applyFont="1" applyBorder="1" applyAlignment="1">
      <alignment horizontal="right"/>
    </xf>
    <xf numFmtId="0" fontId="3" fillId="0" borderId="1" xfId="0" applyFont="1" applyBorder="1" applyAlignment="1">
      <alignment horizontal="center"/>
    </xf>
    <xf numFmtId="49" fontId="3" fillId="0" borderId="1" xfId="0" applyNumberFormat="1" applyFont="1" applyBorder="1" applyAlignment="1">
      <alignment horizontal="center"/>
    </xf>
    <xf numFmtId="49" fontId="0" fillId="0" borderId="1" xfId="0" applyNumberFormat="1" applyBorder="1" applyAlignment="1">
      <alignment horizontal="left"/>
    </xf>
    <xf numFmtId="49" fontId="0" fillId="0" borderId="2" xfId="0" applyNumberFormat="1" applyBorder="1" applyAlignment="1">
      <alignment horizontal="left"/>
    </xf>
    <xf numFmtId="0" fontId="0" fillId="0" borderId="2" xfId="0" applyBorder="1" applyAlignment="1">
      <alignment horizontal="center"/>
    </xf>
    <xf numFmtId="49" fontId="0" fillId="0" borderId="1" xfId="0" applyNumberFormat="1" applyBorder="1" applyAlignment="1">
      <alignment horizontal="left" wrapText="1"/>
    </xf>
    <xf numFmtId="0" fontId="1" fillId="0" borderId="6" xfId="0" applyFont="1" applyBorder="1" applyAlignment="1">
      <alignment horizontal="left"/>
    </xf>
    <xf numFmtId="49" fontId="0" fillId="0" borderId="6" xfId="0" applyNumberFormat="1" applyBorder="1" applyAlignment="1">
      <alignment horizontal="left"/>
    </xf>
    <xf numFmtId="1" fontId="3" fillId="0" borderId="1" xfId="0" applyNumberFormat="1" applyFont="1" applyBorder="1" applyAlignment="1">
      <alignment horizontal="center"/>
    </xf>
    <xf numFmtId="0" fontId="0" fillId="0" borderId="0" xfId="0" applyAlignment="1">
      <alignment horizontal="right"/>
    </xf>
    <xf numFmtId="0" fontId="21" fillId="0" borderId="0" xfId="0" applyFont="1" applyAlignment="1">
      <alignment horizontal="left"/>
    </xf>
    <xf numFmtId="49" fontId="0" fillId="0" borderId="0" xfId="0" applyNumberFormat="1" applyAlignment="1">
      <alignment horizontal="left"/>
    </xf>
    <xf numFmtId="0" fontId="1" fillId="0" borderId="1" xfId="0" applyFont="1" applyBorder="1" applyAlignment="1">
      <alignment horizontal="justify" vertical="top" wrapText="1"/>
    </xf>
    <xf numFmtId="0" fontId="1" fillId="0" borderId="1" xfId="4" applyBorder="1" applyAlignment="1">
      <alignment horizontal="left" vertical="top" wrapText="1"/>
    </xf>
    <xf numFmtId="0" fontId="0" fillId="0" borderId="0" xfId="0" applyAlignment="1">
      <alignment horizontal="left"/>
    </xf>
    <xf numFmtId="0" fontId="11" fillId="0" borderId="1" xfId="0" applyFont="1" applyBorder="1" applyAlignment="1">
      <alignment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vertical="center" wrapText="1"/>
    </xf>
    <xf numFmtId="0" fontId="1" fillId="0" borderId="2" xfId="0" applyFont="1" applyFill="1" applyBorder="1"/>
    <xf numFmtId="0" fontId="1" fillId="0" borderId="2" xfId="0" applyFont="1" applyFill="1" applyBorder="1" applyAlignment="1">
      <alignment horizontal="left"/>
    </xf>
    <xf numFmtId="0" fontId="1" fillId="0" borderId="2" xfId="0" applyFont="1" applyFill="1" applyBorder="1" applyAlignment="1">
      <alignment horizontal="right"/>
    </xf>
    <xf numFmtId="14" fontId="1" fillId="0" borderId="2" xfId="0" applyNumberFormat="1" applyFont="1" applyFill="1" applyBorder="1" applyAlignment="1">
      <alignment horizontal="right"/>
    </xf>
    <xf numFmtId="14" fontId="1" fillId="0" borderId="2" xfId="0" applyNumberFormat="1" applyFont="1" applyFill="1" applyBorder="1" applyAlignment="1">
      <alignment horizontal="right" wrapText="1"/>
    </xf>
    <xf numFmtId="0" fontId="10" fillId="0" borderId="2" xfId="0" applyFont="1" applyFill="1" applyBorder="1" applyAlignment="1">
      <alignment horizontal="right"/>
    </xf>
    <xf numFmtId="1" fontId="1" fillId="0" borderId="2" xfId="0" applyNumberFormat="1" applyFont="1" applyFill="1" applyBorder="1" applyAlignment="1">
      <alignment horizontal="right"/>
    </xf>
    <xf numFmtId="0" fontId="1" fillId="0" borderId="4" xfId="0" applyFont="1" applyFill="1" applyBorder="1" applyAlignment="1">
      <alignment horizontal="left"/>
    </xf>
    <xf numFmtId="0" fontId="20" fillId="0" borderId="1" xfId="4" applyFont="1" applyBorder="1" applyAlignment="1">
      <alignment horizontal="left"/>
    </xf>
    <xf numFmtId="0" fontId="20" fillId="0" borderId="1" xfId="4" applyFont="1" applyBorder="1" applyAlignment="1">
      <alignment wrapText="1"/>
    </xf>
    <xf numFmtId="0" fontId="1" fillId="0" borderId="2" xfId="0" applyFont="1" applyFill="1" applyBorder="1" applyAlignment="1">
      <alignment wrapText="1"/>
    </xf>
    <xf numFmtId="0" fontId="18" fillId="11" borderId="1" xfId="0" applyFont="1" applyFill="1" applyBorder="1" applyAlignment="1">
      <alignment horizontal="center" vertical="center"/>
    </xf>
    <xf numFmtId="0" fontId="1" fillId="0" borderId="1" xfId="2" applyBorder="1" applyAlignment="1">
      <alignment wrapText="1"/>
    </xf>
    <xf numFmtId="0" fontId="2" fillId="0" borderId="1" xfId="0" applyFont="1" applyBorder="1" applyAlignment="1">
      <alignment vertical="center" wrapText="1"/>
    </xf>
    <xf numFmtId="0" fontId="2" fillId="0" borderId="0" xfId="0" applyFont="1" applyBorder="1" applyAlignment="1">
      <alignment horizontal="center" vertical="center"/>
    </xf>
    <xf numFmtId="0" fontId="20" fillId="0" borderId="0" xfId="0" applyFont="1" applyBorder="1"/>
    <xf numFmtId="0" fontId="18" fillId="0" borderId="1" xfId="0" applyFont="1" applyFill="1" applyBorder="1" applyAlignment="1">
      <alignment vertical="center" wrapText="1"/>
    </xf>
    <xf numFmtId="0" fontId="18" fillId="0" borderId="1" xfId="0"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 fillId="0" borderId="1" xfId="0" applyFont="1" applyBorder="1" applyAlignment="1">
      <alignment horizontal="center" vertical="center"/>
    </xf>
    <xf numFmtId="0" fontId="23" fillId="0" borderId="1" xfId="0" applyFont="1" applyFill="1" applyBorder="1" applyAlignment="1">
      <alignment vertical="center" wrapText="1"/>
    </xf>
    <xf numFmtId="0" fontId="17" fillId="0" borderId="1" xfId="4" applyFont="1" applyBorder="1" applyAlignment="1">
      <alignment horizontal="center"/>
    </xf>
    <xf numFmtId="0" fontId="2" fillId="0" borderId="1" xfId="4" applyFont="1" applyBorder="1" applyAlignment="1">
      <alignment horizontal="center"/>
    </xf>
    <xf numFmtId="0" fontId="3" fillId="0" borderId="0" xfId="4" applyFont="1" applyAlignment="1">
      <alignment horizontal="center"/>
    </xf>
    <xf numFmtId="0" fontId="17" fillId="0" borderId="1" xfId="4" applyFont="1" applyBorder="1"/>
    <xf numFmtId="0" fontId="2" fillId="0" borderId="1" xfId="4" applyFont="1" applyBorder="1" applyAlignment="1">
      <alignment horizontal="left" vertical="center" wrapText="1"/>
    </xf>
    <xf numFmtId="0" fontId="20" fillId="13" borderId="1" xfId="4" applyFont="1" applyFill="1" applyBorder="1"/>
    <xf numFmtId="0" fontId="3" fillId="0" borderId="0" xfId="4" applyFont="1"/>
    <xf numFmtId="18" fontId="20" fillId="0" borderId="1" xfId="4" applyNumberFormat="1" applyFont="1" applyBorder="1"/>
    <xf numFmtId="0" fontId="17" fillId="0" borderId="0" xfId="4" applyFont="1"/>
    <xf numFmtId="0" fontId="1" fillId="0" borderId="0" xfId="4" applyAlignment="1">
      <alignment horizontal="left" vertical="center" wrapText="1"/>
    </xf>
    <xf numFmtId="0" fontId="18" fillId="0" borderId="1" xfId="0" applyFont="1" applyFill="1" applyBorder="1" applyAlignment="1">
      <alignment horizontal="center" vertical="center"/>
    </xf>
    <xf numFmtId="0" fontId="2" fillId="0" borderId="2" xfId="4" applyFont="1" applyBorder="1" applyAlignment="1">
      <alignment horizontal="left" vertical="center" wrapText="1"/>
    </xf>
    <xf numFmtId="49" fontId="14" fillId="0" borderId="1" xfId="0" applyNumberFormat="1" applyFont="1" applyBorder="1"/>
    <xf numFmtId="0" fontId="14" fillId="0" borderId="1" xfId="0" applyFont="1" applyBorder="1" applyAlignment="1">
      <alignment vertical="center" wrapText="1"/>
    </xf>
    <xf numFmtId="49" fontId="14" fillId="0" borderId="1" xfId="0" applyNumberFormat="1" applyFont="1" applyBorder="1" applyAlignment="1">
      <alignment vertical="center" wrapText="1"/>
    </xf>
    <xf numFmtId="0" fontId="14" fillId="0" borderId="1" xfId="0" applyFont="1" applyBorder="1" applyAlignment="1">
      <alignment horizontal="left"/>
    </xf>
    <xf numFmtId="14" fontId="14" fillId="0" borderId="1" xfId="0" applyNumberFormat="1" applyFont="1" applyBorder="1" applyAlignment="1">
      <alignment horizontal="right"/>
    </xf>
    <xf numFmtId="14" fontId="14" fillId="0" borderId="1" xfId="0" applyNumberFormat="1" applyFont="1" applyBorder="1" applyAlignment="1">
      <alignment horizontal="right" wrapText="1"/>
    </xf>
    <xf numFmtId="14" fontId="14" fillId="0" borderId="1" xfId="0" applyNumberFormat="1" applyFont="1" applyBorder="1" applyAlignment="1">
      <alignment horizontal="left"/>
    </xf>
    <xf numFmtId="1" fontId="14" fillId="0" borderId="1" xfId="0" applyNumberFormat="1" applyFont="1" applyBorder="1" applyAlignment="1">
      <alignment horizontal="right"/>
    </xf>
    <xf numFmtId="0" fontId="14" fillId="0" borderId="1" xfId="0" applyFont="1" applyBorder="1" applyAlignment="1">
      <alignment horizontal="right"/>
    </xf>
    <xf numFmtId="0" fontId="14" fillId="0" borderId="5" xfId="0" applyFont="1" applyBorder="1" applyAlignment="1">
      <alignment horizontal="left"/>
    </xf>
    <xf numFmtId="49" fontId="1" fillId="0" borderId="1" xfId="0" applyNumberFormat="1" applyFont="1" applyFill="1" applyBorder="1"/>
    <xf numFmtId="49" fontId="1" fillId="0" borderId="6" xfId="0" applyNumberFormat="1" applyFont="1" applyFill="1" applyBorder="1"/>
    <xf numFmtId="49" fontId="1" fillId="0" borderId="2" xfId="0" applyNumberFormat="1" applyFont="1" applyFill="1" applyBorder="1"/>
    <xf numFmtId="49" fontId="3" fillId="0" borderId="6" xfId="0" applyNumberFormat="1" applyFont="1" applyFill="1" applyBorder="1" applyAlignment="1">
      <alignment horizontal="center" vertical="center" wrapText="1"/>
    </xf>
    <xf numFmtId="0" fontId="18" fillId="0" borderId="1" xfId="0" applyFont="1" applyFill="1" applyBorder="1" applyAlignment="1">
      <alignment vertical="center" wrapText="1"/>
    </xf>
    <xf numFmtId="49" fontId="9" fillId="0" borderId="1" xfId="0" applyNumberFormat="1" applyFont="1" applyFill="1" applyBorder="1"/>
    <xf numFmtId="49" fontId="12" fillId="0" borderId="1" xfId="0" applyNumberFormat="1" applyFont="1" applyFill="1" applyBorder="1"/>
    <xf numFmtId="49" fontId="14" fillId="0" borderId="1" xfId="0" applyNumberFormat="1" applyFont="1" applyFill="1" applyBorder="1"/>
    <xf numFmtId="49" fontId="1" fillId="0" borderId="1" xfId="0" applyNumberFormat="1" applyFont="1" applyFill="1" applyBorder="1" applyAlignment="1">
      <alignment horizontal="left"/>
    </xf>
    <xf numFmtId="49" fontId="13" fillId="0" borderId="1" xfId="0" applyNumberFormat="1" applyFont="1" applyFill="1" applyBorder="1"/>
    <xf numFmtId="0" fontId="1" fillId="0" borderId="1" xfId="3" applyFont="1" applyFill="1" applyBorder="1" applyAlignment="1">
      <alignment horizontal="justify" wrapText="1"/>
    </xf>
    <xf numFmtId="0" fontId="3" fillId="5" borderId="6" xfId="0" applyFont="1" applyFill="1" applyBorder="1" applyAlignment="1">
      <alignment horizontal="center" vertical="center"/>
    </xf>
    <xf numFmtId="0" fontId="1" fillId="0" borderId="6" xfId="3" applyFont="1" applyBorder="1" applyAlignment="1">
      <alignment horizontal="justify" vertical="top" wrapText="1"/>
    </xf>
    <xf numFmtId="49" fontId="1" fillId="0" borderId="1" xfId="0" applyNumberFormat="1" applyFont="1" applyBorder="1" applyAlignment="1">
      <alignment horizontal="left" wrapText="1"/>
    </xf>
    <xf numFmtId="165" fontId="1" fillId="0" borderId="0" xfId="5" applyNumberFormat="1" applyFont="1"/>
    <xf numFmtId="4" fontId="3" fillId="0" borderId="0" xfId="0" applyNumberFormat="1" applyFont="1" applyFill="1"/>
    <xf numFmtId="165" fontId="1" fillId="0" borderId="0" xfId="5" applyNumberFormat="1" applyFont="1" applyFill="1" applyAlignment="1">
      <alignment wrapText="1"/>
    </xf>
    <xf numFmtId="0" fontId="25"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2" fillId="0" borderId="27" xfId="0" applyFont="1" applyBorder="1" applyAlignment="1">
      <alignment horizontal="center" vertical="center"/>
    </xf>
    <xf numFmtId="42" fontId="2" fillId="0" borderId="10" xfId="0" applyNumberFormat="1" applyFont="1" applyBorder="1" applyAlignment="1">
      <alignment vertical="center"/>
    </xf>
    <xf numFmtId="2" fontId="2" fillId="0" borderId="12" xfId="0" applyNumberFormat="1" applyFont="1" applyBorder="1"/>
    <xf numFmtId="42" fontId="0" fillId="0" borderId="0" xfId="0" applyNumberFormat="1" applyAlignment="1">
      <alignment vertical="center"/>
    </xf>
    <xf numFmtId="0" fontId="0" fillId="0" borderId="0" xfId="0" applyAlignment="1">
      <alignment vertical="center"/>
    </xf>
    <xf numFmtId="0" fontId="0" fillId="14" borderId="1" xfId="0" applyFill="1" applyBorder="1" applyAlignment="1">
      <alignment horizontal="center"/>
    </xf>
    <xf numFmtId="42" fontId="3" fillId="0" borderId="0" xfId="0" applyNumberFormat="1" applyFont="1" applyFill="1"/>
    <xf numFmtId="0" fontId="3" fillId="13" borderId="1" xfId="0" applyFont="1" applyFill="1" applyBorder="1" applyAlignment="1">
      <alignment horizontal="center" vertical="center" wrapText="1"/>
    </xf>
    <xf numFmtId="0" fontId="3" fillId="13" borderId="1" xfId="0" applyFont="1" applyFill="1" applyBorder="1" applyAlignment="1">
      <alignment horizontal="center"/>
    </xf>
    <xf numFmtId="4" fontId="3" fillId="0" borderId="1" xfId="0" applyNumberFormat="1" applyFont="1" applyFill="1" applyBorder="1" applyAlignment="1">
      <alignment horizontal="center" vertical="center" wrapText="1"/>
    </xf>
    <xf numFmtId="4" fontId="1" fillId="0" borderId="1" xfId="0" applyNumberFormat="1" applyFont="1" applyFill="1" applyBorder="1" applyAlignment="1">
      <alignment wrapText="1"/>
    </xf>
    <xf numFmtId="165" fontId="3" fillId="0" borderId="1" xfId="5" applyNumberFormat="1" applyFont="1" applyFill="1" applyBorder="1" applyAlignment="1">
      <alignment horizontal="center" vertical="center" textRotation="90" wrapText="1"/>
    </xf>
    <xf numFmtId="42" fontId="3" fillId="0" borderId="1" xfId="0" applyNumberFormat="1" applyFont="1" applyFill="1" applyBorder="1" applyAlignment="1">
      <alignment horizontal="center" vertical="center" wrapText="1"/>
    </xf>
    <xf numFmtId="165" fontId="3" fillId="0" borderId="1" xfId="5" applyNumberFormat="1" applyFont="1" applyFill="1" applyBorder="1" applyAlignment="1">
      <alignment wrapText="1"/>
    </xf>
    <xf numFmtId="165" fontId="1" fillId="0" borderId="1" xfId="5" applyNumberFormat="1" applyFont="1" applyFill="1" applyBorder="1"/>
    <xf numFmtId="42" fontId="3" fillId="0" borderId="1" xfId="0" applyNumberFormat="1" applyFont="1" applyFill="1" applyBorder="1"/>
    <xf numFmtId="0" fontId="18" fillId="15"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3" fillId="0" borderId="1" xfId="0" applyFont="1" applyFill="1" applyBorder="1" applyAlignment="1">
      <alignment horizontal="center"/>
    </xf>
    <xf numFmtId="0" fontId="3"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166" fontId="0" fillId="0" borderId="1" xfId="0" applyNumberFormat="1" applyBorder="1"/>
    <xf numFmtId="166" fontId="0" fillId="0" borderId="0" xfId="0" applyNumberFormat="1"/>
    <xf numFmtId="165" fontId="3" fillId="13" borderId="1" xfId="5" applyNumberFormat="1" applyFont="1" applyFill="1" applyBorder="1" applyAlignment="1">
      <alignment horizontal="center"/>
    </xf>
    <xf numFmtId="165" fontId="3" fillId="0" borderId="0" xfId="5" applyNumberFormat="1" applyFont="1" applyFill="1" applyAlignment="1">
      <alignment horizontal="center"/>
    </xf>
    <xf numFmtId="166" fontId="3" fillId="0" borderId="1" xfId="0" applyNumberFormat="1" applyFont="1" applyBorder="1"/>
    <xf numFmtId="0" fontId="2" fillId="0" borderId="0" xfId="0" applyFont="1" applyBorder="1" applyAlignment="1">
      <alignment horizontal="right"/>
    </xf>
    <xf numFmtId="0" fontId="2" fillId="0" borderId="0" xfId="0" applyFont="1" applyAlignment="1">
      <alignment horizontal="right"/>
    </xf>
    <xf numFmtId="0" fontId="1" fillId="0" borderId="1" xfId="0" applyFont="1" applyFill="1" applyBorder="1" applyAlignment="1">
      <alignment horizontal="right" wrapText="1"/>
    </xf>
    <xf numFmtId="0" fontId="1" fillId="0" borderId="0" xfId="0" applyFont="1" applyFill="1" applyAlignment="1">
      <alignment horizontal="right" wrapText="1"/>
    </xf>
    <xf numFmtId="0" fontId="2" fillId="0" borderId="0" xfId="0" applyFont="1" applyBorder="1" applyAlignment="1">
      <alignment horizontal="right" vertical="center"/>
    </xf>
    <xf numFmtId="0" fontId="2" fillId="0" borderId="0" xfId="0" applyFont="1" applyAlignment="1">
      <alignment horizontal="right" vertical="center"/>
    </xf>
    <xf numFmtId="0" fontId="17" fillId="0" borderId="0" xfId="0" applyFont="1" applyBorder="1" applyAlignment="1">
      <alignment horizontal="right" vertical="center"/>
    </xf>
    <xf numFmtId="0" fontId="17" fillId="0" borderId="0" xfId="0" applyFont="1" applyAlignment="1">
      <alignment horizontal="right" vertical="center"/>
    </xf>
    <xf numFmtId="0" fontId="18" fillId="0" borderId="1" xfId="0" applyFont="1" applyFill="1" applyBorder="1" applyAlignment="1">
      <alignment horizontal="left" vertical="center" wrapText="1"/>
    </xf>
    <xf numFmtId="0" fontId="18" fillId="11" borderId="1" xfId="0" applyFont="1"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vertical="center"/>
    </xf>
    <xf numFmtId="0" fontId="2" fillId="0" borderId="1" xfId="0" applyFont="1" applyBorder="1" applyAlignment="1">
      <alignment horizontal="center" vertical="center"/>
    </xf>
    <xf numFmtId="0" fontId="17"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8" fillId="0" borderId="1" xfId="0" applyFont="1" applyBorder="1"/>
    <xf numFmtId="0" fontId="18" fillId="0" borderId="1" xfId="0" applyFont="1" applyFill="1" applyBorder="1" applyAlignment="1">
      <alignment vertical="center" wrapText="1"/>
    </xf>
    <xf numFmtId="0" fontId="18" fillId="11" borderId="1" xfId="0" applyFont="1" applyFill="1" applyBorder="1" applyAlignment="1">
      <alignment horizontal="center" vertical="center" wrapText="1"/>
    </xf>
    <xf numFmtId="0" fontId="18" fillId="0" borderId="1" xfId="0" applyFont="1" applyBorder="1" applyAlignment="1">
      <alignment horizontal="center" vertical="center"/>
    </xf>
    <xf numFmtId="0" fontId="3" fillId="0" borderId="0" xfId="2" applyFont="1" applyAlignment="1">
      <alignment horizontal="left" vertical="center"/>
    </xf>
    <xf numFmtId="0" fontId="2" fillId="0" borderId="1" xfId="4" applyFont="1" applyBorder="1" applyAlignment="1">
      <alignment horizontal="left"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42" fontId="1" fillId="0" borderId="21" xfId="0" applyNumberFormat="1" applyFont="1" applyBorder="1" applyAlignment="1">
      <alignment vertical="center"/>
    </xf>
    <xf numFmtId="0" fontId="1" fillId="0" borderId="23" xfId="0" applyFont="1" applyBorder="1" applyAlignment="1">
      <alignment vertical="center"/>
    </xf>
    <xf numFmtId="0" fontId="1" fillId="0" borderId="25" xfId="0" applyFont="1" applyBorder="1" applyAlignment="1">
      <alignment vertical="center"/>
    </xf>
    <xf numFmtId="42" fontId="1" fillId="0" borderId="14" xfId="0" applyNumberFormat="1" applyFont="1" applyBorder="1" applyAlignment="1">
      <alignment vertical="center"/>
    </xf>
    <xf numFmtId="0" fontId="1" fillId="0" borderId="8" xfId="0" applyFont="1" applyBorder="1" applyAlignment="1">
      <alignment vertical="center"/>
    </xf>
    <xf numFmtId="0" fontId="1" fillId="0" borderId="19" xfId="0" applyFont="1" applyBorder="1" applyAlignment="1">
      <alignment vertical="center"/>
    </xf>
    <xf numFmtId="2" fontId="0" fillId="0" borderId="15" xfId="0" applyNumberFormat="1" applyBorder="1" applyAlignment="1">
      <alignment horizontal="center" vertical="center"/>
    </xf>
    <xf numFmtId="2" fontId="0" fillId="0" borderId="17" xfId="0" applyNumberFormat="1" applyBorder="1" applyAlignment="1">
      <alignment horizontal="center" vertical="center"/>
    </xf>
    <xf numFmtId="2" fontId="0" fillId="0" borderId="20" xfId="0" applyNumberFormat="1" applyBorder="1" applyAlignment="1">
      <alignment horizontal="center" vertical="center"/>
    </xf>
    <xf numFmtId="2" fontId="0" fillId="0" borderId="22" xfId="0" applyNumberFormat="1" applyBorder="1" applyAlignment="1">
      <alignment horizontal="center" vertical="center"/>
    </xf>
    <xf numFmtId="2" fontId="0" fillId="0" borderId="24" xfId="0" applyNumberFormat="1" applyBorder="1" applyAlignment="1">
      <alignment horizontal="center" vertical="center"/>
    </xf>
    <xf numFmtId="2" fontId="0" fillId="0" borderId="26" xfId="0" applyNumberFormat="1" applyBorder="1" applyAlignment="1">
      <alignment horizontal="center" vertical="center"/>
    </xf>
  </cellXfs>
  <cellStyles count="6">
    <cellStyle name="Ezres" xfId="5" builtinId="3"/>
    <cellStyle name="Normál" xfId="0" builtinId="0"/>
    <cellStyle name="Normál 2" xfId="1" xr:uid="{00000000-0005-0000-0000-000002000000}"/>
    <cellStyle name="Normál 2 2" xfId="4" xr:uid="{C6910C8B-43ED-4B1E-A001-59C75B095A58}"/>
    <cellStyle name="Normál 3" xfId="2" xr:uid="{00000000-0005-0000-0000-000003000000}"/>
    <cellStyle name="Normál_VÉGLEGES Költségvetés tervezés 2012_10.19_20111019160213" xfId="3" xr:uid="{00000000-0005-0000-0000-000004000000}"/>
  </cellStyles>
  <dxfs count="93">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numFmt numFmtId="30" formatCode="@"/>
      <fill>
        <patternFill patternType="none">
          <fgColor indexed="64"/>
          <bgColor auto="1"/>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9" formatCode="yyyy/mm/dd"/>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numFmt numFmtId="19" formatCode="yyyy/mm/dd"/>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9" formatCode="yyyy/mm/dd"/>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numFmt numFmtId="19" formatCode="yyyy/mm/dd"/>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b val="0"/>
        <strike val="0"/>
        <outline val="0"/>
        <shadow val="0"/>
        <u val="none"/>
        <vertAlign val="baseline"/>
        <sz val="10"/>
        <name val="Arial"/>
        <family val="2"/>
        <charset val="23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name val="Arial"/>
        <family val="2"/>
        <charset val="238"/>
        <scheme val="none"/>
      </font>
      <numFmt numFmtId="30" formatCode="@"/>
      <fill>
        <patternFill patternType="none">
          <fgColor indexed="64"/>
          <bgColor auto="1"/>
        </patternFill>
      </fill>
    </dxf>
    <dxf>
      <border>
        <bottom style="thin">
          <color indexed="64"/>
        </bottom>
      </border>
    </dxf>
    <dxf>
      <font>
        <b/>
        <i val="0"/>
        <strike val="0"/>
        <condense val="0"/>
        <extend val="0"/>
        <outline val="0"/>
        <shadow val="0"/>
        <u val="none"/>
        <vertAlign val="baseline"/>
        <sz val="10"/>
        <color auto="1"/>
        <name val="Arial"/>
        <family val="2"/>
        <charset val="238"/>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theme="6" tint="0.39994506668294322"/>
        </patternFill>
      </fill>
    </dxf>
    <dxf>
      <fill>
        <patternFill>
          <bgColor theme="9" tint="0.39994506668294322"/>
        </patternFill>
      </fill>
    </dxf>
    <dxf>
      <font>
        <color auto="1"/>
      </font>
      <fill>
        <patternFill>
          <bgColor rgb="FFFFC7CE"/>
        </patternFill>
      </fill>
    </dxf>
    <dxf>
      <font>
        <color auto="1"/>
      </font>
      <fill>
        <patternFill>
          <bgColor rgb="FFFFC7CE"/>
        </patternFill>
      </fill>
    </dxf>
    <dxf>
      <fill>
        <patternFill>
          <bgColor rgb="FFFFC7CE"/>
        </patternFill>
      </fill>
    </dxf>
    <dxf>
      <fill>
        <patternFill>
          <bgColor rgb="FFFF0000"/>
        </patternFill>
      </fill>
    </dxf>
    <dxf>
      <fill>
        <patternFill>
          <bgColor theme="6" tint="0.39994506668294322"/>
        </patternFill>
      </fill>
    </dxf>
    <dxf>
      <fill>
        <patternFill>
          <bgColor theme="9" tint="0.39994506668294322"/>
        </patternFill>
      </fill>
    </dxf>
    <dxf>
      <font>
        <color auto="1"/>
      </font>
      <fill>
        <patternFill>
          <bgColor rgb="FFFFC7CE"/>
        </patternFill>
      </fill>
    </dxf>
    <dxf>
      <font>
        <color auto="1"/>
      </font>
      <fill>
        <patternFill>
          <bgColor rgb="FFFFC7CE"/>
        </patternFill>
      </fill>
    </dxf>
    <dxf>
      <fill>
        <patternFill>
          <bgColor rgb="FFFFC7CE"/>
        </patternFill>
      </fill>
    </dxf>
    <dxf>
      <fill>
        <patternFill>
          <bgColor rgb="FFFF0000"/>
        </patternFill>
      </fill>
    </dxf>
    <dxf>
      <fill>
        <patternFill>
          <bgColor theme="6" tint="0.39994506668294322"/>
        </patternFill>
      </fill>
    </dxf>
    <dxf>
      <fill>
        <patternFill>
          <bgColor theme="9" tint="0.39994506668294322"/>
        </patternFill>
      </fill>
    </dxf>
    <dxf>
      <font>
        <color auto="1"/>
      </font>
      <fill>
        <patternFill>
          <bgColor rgb="FFFFC7CE"/>
        </patternFill>
      </fill>
    </dxf>
    <dxf>
      <font>
        <color auto="1"/>
      </font>
      <fill>
        <patternFill>
          <bgColor rgb="FFFFC7CE"/>
        </patternFill>
      </fill>
    </dxf>
    <dxf>
      <fill>
        <patternFill>
          <bgColor rgb="FFFFC7CE"/>
        </patternFill>
      </fill>
    </dxf>
    <dxf>
      <fill>
        <patternFill>
          <bgColor rgb="FFFF0000"/>
        </patternFill>
      </fill>
    </dxf>
    <dxf>
      <fill>
        <patternFill>
          <bgColor theme="6" tint="0.39994506668294322"/>
        </patternFill>
      </fill>
    </dxf>
    <dxf>
      <fill>
        <patternFill>
          <bgColor theme="9" tint="0.39994506668294322"/>
        </patternFill>
      </fill>
    </dxf>
    <dxf>
      <font>
        <color auto="1"/>
      </font>
      <fill>
        <patternFill>
          <bgColor rgb="FFFFC7CE"/>
        </patternFill>
      </fill>
    </dxf>
    <dxf>
      <font>
        <color auto="1"/>
      </font>
      <fill>
        <patternFill>
          <bgColor rgb="FFFFC7CE"/>
        </patternFill>
      </fill>
    </dxf>
    <dxf>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994B96-16D5-4A2D-BF78-C2039A0CDFFB}" name="Játszóeszközök" displayName="Játszóeszközök" ref="B1:AG558" totalsRowCount="1" headerRowDxfId="68" dataDxfId="66" headerRowBorderDxfId="67" tableBorderDxfId="65" totalsRowBorderDxfId="64">
  <autoFilter ref="B1:AG557" xr:uid="{81785B11-D6BC-4254-946A-3D9A72AEF8FA}">
    <filterColumn colId="3">
      <filters>
        <filter val="meglévő"/>
        <filter val="tervezett"/>
      </filters>
    </filterColumn>
  </autoFilter>
  <tableColumns count="32">
    <tableColumn id="2" xr3:uid="{7036808D-55F3-450A-ACD7-737CAAB96A8F}" name="Helyszín" dataDxfId="63" totalsRowDxfId="62"/>
    <tableColumn id="1" xr3:uid="{F106D33E-D063-4CDF-ABA0-B5019B1A8CE4}" name="Helyrajzi szám" dataDxfId="61" totalsRowDxfId="60"/>
    <tableColumn id="3" xr3:uid="{A69E38CD-32E3-4E56-896F-3A9D1650A06C}" name="Játszóeszköz/fitnesz eszköz" dataDxfId="59" totalsRowDxfId="58"/>
    <tableColumn id="24" xr3:uid="{BC733E41-7628-4C72-BE82-28D7E92321B3}" name="Adat típusa (meglévő/elbontott)" dataDxfId="57" totalsRowDxfId="56"/>
    <tableColumn id="4" xr3:uid="{DD9AC3A0-FDC8-40F8-8D1D-C5301A63EA02}" name="Eszköz neve" dataDxfId="55" totalsRowDxfId="54"/>
    <tableColumn id="5" xr3:uid="{B0CB419B-333A-44E0-A121-C64FC952A7E0}" name="Eszköz gyártója" dataDxfId="53" totalsRowDxfId="52"/>
    <tableColumn id="6" xr3:uid="{11F05BC0-99D8-4B15-A4DC-148FDC608A9B}" name="Eszköz típusszáma" dataDxfId="51" totalsRowDxfId="50"/>
    <tableColumn id="7" xr3:uid="{F8D4CAEA-C0F9-4D9A-A140-329A1EFE52E6}" name="Tanúsítvány száma" dataDxfId="49" totalsRowDxfId="48"/>
    <tableColumn id="8" xr3:uid="{9AAA3B4F-A840-41A8-B132-2838CE5B8AED}" name="Használatba vétel/szabványosítás időpontja" dataDxfId="47" totalsRowDxfId="46"/>
    <tableColumn id="26" xr3:uid="{73D5E49F-2E08-41A6-940B-4154D8E76B8C}" name="Esési magasság (cm)" dataDxfId="45" totalsRowDxfId="44"/>
    <tableColumn id="27" xr3:uid="{D5F9C9D3-BEC7-4AF4-8D1B-155F22CAEAFB}" name="Ütéscsillapító" dataDxfId="43" totalsRowDxfId="42"/>
    <tableColumn id="9" xr3:uid="{360B1BAC-CC36-4CD2-AAD4-77DD3C62D864}" name="Időszakos ellenőrzés 2011." dataDxfId="41" totalsRowDxfId="40"/>
    <tableColumn id="10" xr3:uid="{1A626C79-D983-439A-9EA0-EA6FCCA2C8D9}" name="Időszakos ellenőrzés 2012." dataDxfId="39" totalsRowDxfId="38"/>
    <tableColumn id="11" xr3:uid="{AC368248-0579-43FC-BB2A-37FF2347BA40}" name="Időszakos ellenőrzés 2013." dataDxfId="37" totalsRowDxfId="36"/>
    <tableColumn id="12" xr3:uid="{5362E74F-B461-4A11-B1E2-62CB131F4A7A}" name="Időszakos ellenőrzés 2014." dataDxfId="35" totalsRowDxfId="34"/>
    <tableColumn id="13" xr3:uid="{24992417-1B80-436B-BA3E-C755A2821CF8}" name="Időszakos ellenőrzés 2015." dataDxfId="33" totalsRowDxfId="32"/>
    <tableColumn id="14" xr3:uid="{339B2AC0-D709-4812-8FEC-8B9FA0F6F427}" name="Időszakos ellenőrzés 2016." dataDxfId="31" totalsRowDxfId="30"/>
    <tableColumn id="15" xr3:uid="{11035F2E-C225-41B1-AAC3-3C8674331EBD}" name="Időszakos ellenőrzés 2017." dataDxfId="29" totalsRowDxfId="28"/>
    <tableColumn id="16" xr3:uid="{71821398-2A50-447E-868C-4209158433C9}" name="Időszakos ellenőrzés 2018." dataDxfId="27" totalsRowDxfId="26"/>
    <tableColumn id="17" xr3:uid="{27B03BDB-29F5-4909-868F-D9C95572FB77}" name="Időszakos ellenőrzés 2019." dataDxfId="25" totalsRowDxfId="24"/>
    <tableColumn id="18" xr3:uid="{FAD60394-BA0E-43CB-939C-AA91DE1F6211}" name="Időszakos ellenőrzés 2020." dataDxfId="23" totalsRowDxfId="22"/>
    <tableColumn id="25" xr3:uid="{60E90914-CFB9-4769-A811-5B1E6358E056}" name="Időszakos ellenőrzés 2021." dataDxfId="21" totalsRowDxfId="20"/>
    <tableColumn id="19" xr3:uid="{CADA89FA-9635-4073-B42A-436DE8153623}" name="Utolsó időszakos ellenőrzés időpontja" dataDxfId="19" totalsRowDxfId="18"/>
    <tableColumn id="20" xr3:uid="{08860D1E-1010-487F-A629-D1C342695B9C}" name="Ellenőrzési jegyzőkönyv érvényessége" dataDxfId="17" totalsRowDxfId="16">
      <calculatedColumnFormula>IF(X2&gt;=44044,YEAR(X2)+3,YEAR(X2)+4)</calculatedColumnFormula>
    </tableColumn>
    <tableColumn id="21" xr3:uid="{067E24ED-DCD3-439F-A035-6A776182CB5D}" name="Eszköz állapota" dataDxfId="15" totalsRowDxfId="14"/>
    <tableColumn id="28" xr3:uid="{146A8E89-724F-417E-B2BA-F26ACCE84CBE}" name="Feltárt hiányosságok" dataDxfId="13" totalsRowDxfId="12"/>
    <tableColumn id="22" xr3:uid="{5DDE17F3-5C0E-48EF-A498-A7C66A4F6611}" name="Javítás időpontja" dataDxfId="11" totalsRowDxfId="10"/>
    <tableColumn id="23" xr3:uid="{1B09994C-73A3-4131-9A1F-08AF1D4B0639}" name="Bontás időpontja" dataDxfId="9" totalsRowDxfId="8"/>
    <tableColumn id="29" xr3:uid="{C310B777-0285-4D88-98FB-70D1C142AA15}" name="Megjegyzés" dataDxfId="7" totalsRowDxfId="6"/>
    <tableColumn id="30" xr3:uid="{3E118568-2D34-41DB-8BCB-79AA478EEBE9}" name="Tulajdonos" dataDxfId="5" totalsRowDxfId="4"/>
    <tableColumn id="31" xr3:uid="{59712B81-985E-4560-B02A-B58BD7046A09}" name="Kezelő" dataDxfId="3" totalsRowDxfId="2"/>
    <tableColumn id="34" xr3:uid="{A5A0CFF0-3515-4113-A243-0567E8DD0776}" name="Oszlop1" dataDxfId="1" totalsRowDxfId="0"/>
  </tableColumns>
  <tableStyleInfo name="TableStyleLight1"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67"/>
  <sheetViews>
    <sheetView zoomScaleNormal="100" zoomScalePageLayoutView="70" workbookViewId="0">
      <selection activeCell="E2" sqref="E2:E64"/>
    </sheetView>
  </sheetViews>
  <sheetFormatPr defaultRowHeight="12.75" x14ac:dyDescent="0.2"/>
  <cols>
    <col min="1" max="1" width="4.140625" style="2" customWidth="1"/>
    <col min="2" max="2" width="28.42578125" style="29" customWidth="1"/>
    <col min="3" max="3" width="76.7109375" style="18" customWidth="1"/>
    <col min="4" max="4" width="6" style="32" customWidth="1"/>
    <col min="5" max="5" width="14.5703125" style="293" bestFit="1" customWidth="1"/>
    <col min="6" max="6" width="15" style="9" customWidth="1"/>
    <col min="7" max="7" width="7.5703125" style="30" customWidth="1"/>
    <col min="8" max="8" width="10.85546875" style="294" bestFit="1" customWidth="1"/>
    <col min="9" max="9" width="11.28515625" style="292" bestFit="1" customWidth="1"/>
    <col min="10" max="10" width="19.5703125" style="305" customWidth="1"/>
    <col min="11" max="16384" width="9.140625" style="26"/>
  </cols>
  <sheetData>
    <row r="1" spans="1:10" s="1" customFormat="1" ht="138.75" x14ac:dyDescent="0.2">
      <c r="A1" s="10" t="s">
        <v>57</v>
      </c>
      <c r="B1" s="27" t="s">
        <v>142</v>
      </c>
      <c r="C1" s="13" t="s">
        <v>45</v>
      </c>
      <c r="D1" s="12" t="s">
        <v>152</v>
      </c>
      <c r="E1" s="308" t="s">
        <v>1920</v>
      </c>
      <c r="F1" s="306" t="s">
        <v>144</v>
      </c>
      <c r="G1" s="11" t="s">
        <v>143</v>
      </c>
      <c r="H1" s="310" t="s">
        <v>1921</v>
      </c>
      <c r="I1" s="310" t="s">
        <v>114</v>
      </c>
      <c r="J1" s="311" t="s">
        <v>1922</v>
      </c>
    </row>
    <row r="2" spans="1:10" ht="38.25" x14ac:dyDescent="0.2">
      <c r="A2" s="6" t="s">
        <v>59</v>
      </c>
      <c r="B2" s="28" t="s">
        <v>2492</v>
      </c>
      <c r="C2" s="14" t="s">
        <v>46</v>
      </c>
      <c r="D2" s="31" t="s">
        <v>84</v>
      </c>
      <c r="E2" s="309">
        <v>1875</v>
      </c>
      <c r="F2" s="307" t="s">
        <v>85</v>
      </c>
      <c r="G2" s="19">
        <v>1</v>
      </c>
      <c r="H2" s="312">
        <v>1334</v>
      </c>
      <c r="I2" s="313">
        <f>G2*H2</f>
        <v>1334</v>
      </c>
      <c r="J2" s="314">
        <f t="shared" ref="J2:J33" si="0">E2*I2</f>
        <v>2501250</v>
      </c>
    </row>
    <row r="3" spans="1:10" ht="25.5" x14ac:dyDescent="0.2">
      <c r="A3" s="6" t="s">
        <v>60</v>
      </c>
      <c r="B3" s="28" t="s">
        <v>86</v>
      </c>
      <c r="C3" s="14" t="s">
        <v>47</v>
      </c>
      <c r="D3" s="31" t="s">
        <v>84</v>
      </c>
      <c r="E3" s="309">
        <v>1875</v>
      </c>
      <c r="F3" s="307" t="s">
        <v>85</v>
      </c>
      <c r="G3" s="19">
        <v>1</v>
      </c>
      <c r="H3" s="312">
        <v>1139</v>
      </c>
      <c r="I3" s="313">
        <f t="shared" ref="I3:I64" si="1">G3*H3</f>
        <v>1139</v>
      </c>
      <c r="J3" s="314">
        <f t="shared" si="0"/>
        <v>2135625</v>
      </c>
    </row>
    <row r="4" spans="1:10" s="5" customFormat="1" ht="53.25" customHeight="1" x14ac:dyDescent="0.2">
      <c r="A4" s="6" t="s">
        <v>61</v>
      </c>
      <c r="B4" s="28" t="s">
        <v>2491</v>
      </c>
      <c r="C4" s="15" t="s">
        <v>2515</v>
      </c>
      <c r="D4" s="19" t="s">
        <v>84</v>
      </c>
      <c r="E4" s="309">
        <v>27500</v>
      </c>
      <c r="F4" s="307" t="s">
        <v>85</v>
      </c>
      <c r="G4" s="19">
        <v>1</v>
      </c>
      <c r="H4" s="312">
        <v>500</v>
      </c>
      <c r="I4" s="313">
        <f t="shared" si="1"/>
        <v>500</v>
      </c>
      <c r="J4" s="314">
        <f t="shared" si="0"/>
        <v>13750000</v>
      </c>
    </row>
    <row r="5" spans="1:10" ht="38.25" x14ac:dyDescent="0.2">
      <c r="A5" s="6" t="s">
        <v>62</v>
      </c>
      <c r="B5" s="28" t="s">
        <v>87</v>
      </c>
      <c r="C5" s="14" t="s">
        <v>48</v>
      </c>
      <c r="D5" s="31" t="s">
        <v>84</v>
      </c>
      <c r="E5" s="309">
        <v>1875</v>
      </c>
      <c r="F5" s="307" t="s">
        <v>85</v>
      </c>
      <c r="G5" s="19">
        <v>1</v>
      </c>
      <c r="H5" s="312">
        <v>2320</v>
      </c>
      <c r="I5" s="313">
        <f t="shared" si="1"/>
        <v>2320</v>
      </c>
      <c r="J5" s="314">
        <f t="shared" si="0"/>
        <v>4350000</v>
      </c>
    </row>
    <row r="6" spans="1:10" ht="38.25" x14ac:dyDescent="0.2">
      <c r="A6" s="6" t="s">
        <v>63</v>
      </c>
      <c r="B6" s="28" t="s">
        <v>2479</v>
      </c>
      <c r="C6" s="14" t="s">
        <v>2480</v>
      </c>
      <c r="D6" s="31" t="s">
        <v>84</v>
      </c>
      <c r="E6" s="309">
        <v>25000</v>
      </c>
      <c r="F6" s="307" t="s">
        <v>85</v>
      </c>
      <c r="G6" s="19">
        <v>1</v>
      </c>
      <c r="H6" s="312">
        <v>40</v>
      </c>
      <c r="I6" s="313">
        <f t="shared" si="1"/>
        <v>40</v>
      </c>
      <c r="J6" s="314">
        <f t="shared" si="0"/>
        <v>1000000</v>
      </c>
    </row>
    <row r="7" spans="1:10" s="5" customFormat="1" ht="63.75" x14ac:dyDescent="0.2">
      <c r="A7" s="6" t="s">
        <v>64</v>
      </c>
      <c r="B7" s="28" t="s">
        <v>2481</v>
      </c>
      <c r="C7" s="15" t="s">
        <v>154</v>
      </c>
      <c r="D7" s="19" t="s">
        <v>88</v>
      </c>
      <c r="E7" s="309">
        <v>262.5</v>
      </c>
      <c r="F7" s="307" t="s">
        <v>89</v>
      </c>
      <c r="G7" s="19">
        <v>1</v>
      </c>
      <c r="H7" s="312">
        <v>9000</v>
      </c>
      <c r="I7" s="313">
        <f t="shared" si="1"/>
        <v>9000</v>
      </c>
      <c r="J7" s="314">
        <f t="shared" si="0"/>
        <v>2362500</v>
      </c>
    </row>
    <row r="8" spans="1:10" ht="25.5" x14ac:dyDescent="0.2">
      <c r="A8" s="6" t="s">
        <v>65</v>
      </c>
      <c r="B8" s="28" t="s">
        <v>90</v>
      </c>
      <c r="C8" s="14" t="s">
        <v>49</v>
      </c>
      <c r="D8" s="31" t="s">
        <v>88</v>
      </c>
      <c r="E8" s="309">
        <v>375</v>
      </c>
      <c r="F8" s="307" t="s">
        <v>89</v>
      </c>
      <c r="G8" s="19">
        <v>1</v>
      </c>
      <c r="H8" s="312">
        <v>7000</v>
      </c>
      <c r="I8" s="313">
        <f t="shared" si="1"/>
        <v>7000</v>
      </c>
      <c r="J8" s="314">
        <f t="shared" si="0"/>
        <v>2625000</v>
      </c>
    </row>
    <row r="9" spans="1:10" ht="65.25" customHeight="1" x14ac:dyDescent="0.2">
      <c r="A9" s="6" t="s">
        <v>66</v>
      </c>
      <c r="B9" s="28" t="s">
        <v>2494</v>
      </c>
      <c r="C9" s="15" t="s">
        <v>2543</v>
      </c>
      <c r="D9" s="31" t="s">
        <v>84</v>
      </c>
      <c r="E9" s="309">
        <v>11250</v>
      </c>
      <c r="F9" s="307" t="s">
        <v>85</v>
      </c>
      <c r="G9" s="19">
        <v>1</v>
      </c>
      <c r="H9" s="312">
        <v>200</v>
      </c>
      <c r="I9" s="313">
        <f t="shared" si="1"/>
        <v>200</v>
      </c>
      <c r="J9" s="314">
        <f t="shared" si="0"/>
        <v>2250000</v>
      </c>
    </row>
    <row r="10" spans="1:10" ht="39.75" customHeight="1" x14ac:dyDescent="0.2">
      <c r="A10" s="6" t="s">
        <v>67</v>
      </c>
      <c r="B10" s="28" t="s">
        <v>2493</v>
      </c>
      <c r="C10" s="15" t="s">
        <v>2544</v>
      </c>
      <c r="D10" s="31" t="s">
        <v>84</v>
      </c>
      <c r="E10" s="309">
        <v>8125000</v>
      </c>
      <c r="F10" s="307" t="s">
        <v>13</v>
      </c>
      <c r="G10" s="19">
        <v>1</v>
      </c>
      <c r="H10" s="312">
        <v>1</v>
      </c>
      <c r="I10" s="313">
        <f t="shared" si="1"/>
        <v>1</v>
      </c>
      <c r="J10" s="314">
        <f t="shared" si="0"/>
        <v>8125000</v>
      </c>
    </row>
    <row r="11" spans="1:10" ht="25.5" x14ac:dyDescent="0.2">
      <c r="A11" s="6" t="s">
        <v>68</v>
      </c>
      <c r="B11" s="28" t="s">
        <v>91</v>
      </c>
      <c r="C11" s="14" t="s">
        <v>150</v>
      </c>
      <c r="D11" s="31" t="s">
        <v>84</v>
      </c>
      <c r="E11" s="309">
        <v>3125</v>
      </c>
      <c r="F11" s="307" t="s">
        <v>85</v>
      </c>
      <c r="G11" s="19">
        <v>1</v>
      </c>
      <c r="H11" s="312">
        <v>600</v>
      </c>
      <c r="I11" s="313">
        <f t="shared" si="1"/>
        <v>600</v>
      </c>
      <c r="J11" s="314">
        <f t="shared" si="0"/>
        <v>1875000</v>
      </c>
    </row>
    <row r="12" spans="1:10" ht="78.75" customHeight="1" x14ac:dyDescent="0.2">
      <c r="A12" s="6" t="s">
        <v>69</v>
      </c>
      <c r="B12" s="28" t="s">
        <v>2497</v>
      </c>
      <c r="C12" s="14" t="s">
        <v>2498</v>
      </c>
      <c r="D12" s="31" t="s">
        <v>84</v>
      </c>
      <c r="E12" s="309">
        <v>343.75</v>
      </c>
      <c r="F12" s="307" t="s">
        <v>93</v>
      </c>
      <c r="G12" s="19">
        <v>7</v>
      </c>
      <c r="H12" s="312">
        <v>695</v>
      </c>
      <c r="I12" s="313">
        <f t="shared" si="1"/>
        <v>4865</v>
      </c>
      <c r="J12" s="314">
        <f t="shared" si="0"/>
        <v>1672343.75</v>
      </c>
    </row>
    <row r="13" spans="1:10" ht="25.5" x14ac:dyDescent="0.2">
      <c r="A13" s="20" t="s">
        <v>70</v>
      </c>
      <c r="B13" s="28" t="s">
        <v>96</v>
      </c>
      <c r="C13" s="16" t="s">
        <v>3</v>
      </c>
      <c r="D13" s="19" t="s">
        <v>97</v>
      </c>
      <c r="E13" s="309">
        <v>206.25</v>
      </c>
      <c r="F13" s="307" t="s">
        <v>98</v>
      </c>
      <c r="G13" s="19">
        <v>1</v>
      </c>
      <c r="H13" s="312">
        <v>24000</v>
      </c>
      <c r="I13" s="313">
        <f t="shared" si="1"/>
        <v>24000</v>
      </c>
      <c r="J13" s="314">
        <f t="shared" si="0"/>
        <v>4950000</v>
      </c>
    </row>
    <row r="14" spans="1:10" ht="38.25" x14ac:dyDescent="0.2">
      <c r="A14" s="20" t="s">
        <v>71</v>
      </c>
      <c r="B14" s="28" t="s">
        <v>2502</v>
      </c>
      <c r="C14" s="15" t="s">
        <v>137</v>
      </c>
      <c r="D14" s="19" t="s">
        <v>97</v>
      </c>
      <c r="E14" s="309">
        <v>0.6875</v>
      </c>
      <c r="F14" s="307" t="s">
        <v>99</v>
      </c>
      <c r="G14" s="19">
        <v>3</v>
      </c>
      <c r="H14" s="312">
        <v>89709</v>
      </c>
      <c r="I14" s="313">
        <f t="shared" si="1"/>
        <v>269127</v>
      </c>
      <c r="J14" s="314">
        <f t="shared" si="0"/>
        <v>185024.8125</v>
      </c>
    </row>
    <row r="15" spans="1:10" ht="51" x14ac:dyDescent="0.2">
      <c r="A15" s="20" t="s">
        <v>72</v>
      </c>
      <c r="B15" s="28" t="s">
        <v>106</v>
      </c>
      <c r="C15" s="15" t="s">
        <v>11</v>
      </c>
      <c r="D15" s="31" t="s">
        <v>104</v>
      </c>
      <c r="E15" s="309">
        <v>206.25</v>
      </c>
      <c r="F15" s="307" t="s">
        <v>107</v>
      </c>
      <c r="G15" s="19">
        <v>2</v>
      </c>
      <c r="H15" s="312">
        <v>9900</v>
      </c>
      <c r="I15" s="313">
        <f t="shared" si="1"/>
        <v>19800</v>
      </c>
      <c r="J15" s="314">
        <f t="shared" si="0"/>
        <v>4083750</v>
      </c>
    </row>
    <row r="16" spans="1:10" ht="27" customHeight="1" x14ac:dyDescent="0.2">
      <c r="A16" s="20" t="s">
        <v>73</v>
      </c>
      <c r="B16" s="28" t="s">
        <v>100</v>
      </c>
      <c r="C16" s="15" t="s">
        <v>2545</v>
      </c>
      <c r="D16" s="31" t="s">
        <v>97</v>
      </c>
      <c r="E16" s="309">
        <v>405.625</v>
      </c>
      <c r="F16" s="307" t="s">
        <v>98</v>
      </c>
      <c r="G16" s="19">
        <v>1</v>
      </c>
      <c r="H16" s="312">
        <v>13000</v>
      </c>
      <c r="I16" s="313">
        <f t="shared" si="1"/>
        <v>13000</v>
      </c>
      <c r="J16" s="314">
        <f t="shared" si="0"/>
        <v>5273125</v>
      </c>
    </row>
    <row r="17" spans="1:10" ht="38.25" x14ac:dyDescent="0.2">
      <c r="A17" s="20" t="s">
        <v>74</v>
      </c>
      <c r="B17" s="28" t="s">
        <v>2501</v>
      </c>
      <c r="C17" s="15" t="s">
        <v>2566</v>
      </c>
      <c r="D17" s="31" t="s">
        <v>97</v>
      </c>
      <c r="E17" s="309">
        <v>550</v>
      </c>
      <c r="F17" s="307" t="s">
        <v>98</v>
      </c>
      <c r="G17" s="19">
        <v>1</v>
      </c>
      <c r="H17" s="312">
        <v>1000</v>
      </c>
      <c r="I17" s="313">
        <f t="shared" si="1"/>
        <v>1000</v>
      </c>
      <c r="J17" s="314">
        <f t="shared" si="0"/>
        <v>550000</v>
      </c>
    </row>
    <row r="18" spans="1:10" ht="25.5" x14ac:dyDescent="0.2">
      <c r="A18" s="20" t="s">
        <v>75</v>
      </c>
      <c r="B18" s="28" t="s">
        <v>101</v>
      </c>
      <c r="C18" s="15" t="s">
        <v>153</v>
      </c>
      <c r="D18" s="31" t="s">
        <v>84</v>
      </c>
      <c r="E18" s="309">
        <v>275</v>
      </c>
      <c r="F18" s="307" t="s">
        <v>85</v>
      </c>
      <c r="G18" s="19">
        <v>1</v>
      </c>
      <c r="H18" s="312">
        <v>500</v>
      </c>
      <c r="I18" s="313">
        <f t="shared" si="1"/>
        <v>500</v>
      </c>
      <c r="J18" s="314">
        <f t="shared" si="0"/>
        <v>137500</v>
      </c>
    </row>
    <row r="19" spans="1:10" ht="25.5" x14ac:dyDescent="0.2">
      <c r="A19" s="20" t="s">
        <v>76</v>
      </c>
      <c r="B19" s="28" t="s">
        <v>102</v>
      </c>
      <c r="C19" s="15" t="s">
        <v>4</v>
      </c>
      <c r="D19" s="31" t="s">
        <v>84</v>
      </c>
      <c r="E19" s="309">
        <v>357.5</v>
      </c>
      <c r="F19" s="307" t="s">
        <v>85</v>
      </c>
      <c r="G19" s="19">
        <v>1</v>
      </c>
      <c r="H19" s="312">
        <v>200</v>
      </c>
      <c r="I19" s="313">
        <f t="shared" si="1"/>
        <v>200</v>
      </c>
      <c r="J19" s="314">
        <f t="shared" si="0"/>
        <v>71500</v>
      </c>
    </row>
    <row r="20" spans="1:10" ht="25.5" x14ac:dyDescent="0.2">
      <c r="A20" s="20" t="s">
        <v>77</v>
      </c>
      <c r="B20" s="28" t="s">
        <v>2503</v>
      </c>
      <c r="C20" s="14" t="s">
        <v>2546</v>
      </c>
      <c r="D20" s="31" t="s">
        <v>84</v>
      </c>
      <c r="E20" s="309">
        <v>875000</v>
      </c>
      <c r="F20" s="307" t="s">
        <v>13</v>
      </c>
      <c r="G20" s="19">
        <v>1</v>
      </c>
      <c r="H20" s="312">
        <v>1</v>
      </c>
      <c r="I20" s="313">
        <f t="shared" si="1"/>
        <v>1</v>
      </c>
      <c r="J20" s="314">
        <f t="shared" si="0"/>
        <v>875000</v>
      </c>
    </row>
    <row r="21" spans="1:10" ht="54" customHeight="1" x14ac:dyDescent="0.2">
      <c r="A21" s="20" t="s">
        <v>78</v>
      </c>
      <c r="B21" s="28" t="s">
        <v>2499</v>
      </c>
      <c r="C21" s="14" t="s">
        <v>2547</v>
      </c>
      <c r="D21" s="31" t="s">
        <v>97</v>
      </c>
      <c r="E21" s="309">
        <v>27.5</v>
      </c>
      <c r="F21" s="307" t="s">
        <v>2516</v>
      </c>
      <c r="G21" s="19">
        <v>8</v>
      </c>
      <c r="H21" s="312">
        <v>600</v>
      </c>
      <c r="I21" s="313">
        <f t="shared" si="1"/>
        <v>4800</v>
      </c>
      <c r="J21" s="314">
        <f t="shared" si="0"/>
        <v>132000</v>
      </c>
    </row>
    <row r="22" spans="1:10" ht="38.25" customHeight="1" x14ac:dyDescent="0.2">
      <c r="A22" s="20" t="s">
        <v>79</v>
      </c>
      <c r="B22" s="28" t="s">
        <v>103</v>
      </c>
      <c r="C22" s="14" t="s">
        <v>138</v>
      </c>
      <c r="D22" s="31" t="s">
        <v>104</v>
      </c>
      <c r="E22" s="309">
        <v>62.5</v>
      </c>
      <c r="F22" s="307" t="s">
        <v>105</v>
      </c>
      <c r="G22" s="19">
        <v>1</v>
      </c>
      <c r="H22" s="312">
        <v>0</v>
      </c>
      <c r="I22" s="313">
        <f t="shared" si="1"/>
        <v>0</v>
      </c>
      <c r="J22" s="314">
        <f t="shared" si="0"/>
        <v>0</v>
      </c>
    </row>
    <row r="23" spans="1:10" x14ac:dyDescent="0.2">
      <c r="A23" s="20" t="s">
        <v>80</v>
      </c>
      <c r="B23" s="28" t="s">
        <v>108</v>
      </c>
      <c r="C23" s="14" t="s">
        <v>139</v>
      </c>
      <c r="D23" s="31" t="s">
        <v>97</v>
      </c>
      <c r="E23" s="309">
        <v>2500</v>
      </c>
      <c r="F23" s="307" t="s">
        <v>98</v>
      </c>
      <c r="G23" s="19">
        <v>1</v>
      </c>
      <c r="H23" s="312">
        <v>1600</v>
      </c>
      <c r="I23" s="313">
        <f t="shared" si="1"/>
        <v>1600</v>
      </c>
      <c r="J23" s="314">
        <f t="shared" si="0"/>
        <v>4000000</v>
      </c>
    </row>
    <row r="24" spans="1:10" ht="14.25" customHeight="1" x14ac:dyDescent="0.2">
      <c r="A24" s="20" t="s">
        <v>81</v>
      </c>
      <c r="B24" s="28" t="s">
        <v>2517</v>
      </c>
      <c r="C24" s="15" t="s">
        <v>2542</v>
      </c>
      <c r="D24" s="31" t="s">
        <v>97</v>
      </c>
      <c r="E24" s="309">
        <v>2500</v>
      </c>
      <c r="F24" s="307" t="s">
        <v>98</v>
      </c>
      <c r="G24" s="19">
        <v>1</v>
      </c>
      <c r="H24" s="312">
        <v>676</v>
      </c>
      <c r="I24" s="313">
        <f t="shared" si="1"/>
        <v>676</v>
      </c>
      <c r="J24" s="314">
        <f t="shared" si="0"/>
        <v>1690000</v>
      </c>
    </row>
    <row r="25" spans="1:10" ht="51" x14ac:dyDescent="0.2">
      <c r="A25" s="20" t="s">
        <v>20</v>
      </c>
      <c r="B25" s="28" t="s">
        <v>109</v>
      </c>
      <c r="C25" s="14" t="s">
        <v>2500</v>
      </c>
      <c r="D25" s="31" t="s">
        <v>84</v>
      </c>
      <c r="E25" s="309">
        <v>2226.25</v>
      </c>
      <c r="F25" s="307" t="s">
        <v>93</v>
      </c>
      <c r="G25" s="19">
        <v>1</v>
      </c>
      <c r="H25" s="312">
        <v>0</v>
      </c>
      <c r="I25" s="313">
        <f t="shared" si="1"/>
        <v>0</v>
      </c>
      <c r="J25" s="314">
        <f t="shared" si="0"/>
        <v>0</v>
      </c>
    </row>
    <row r="26" spans="1:10" ht="63.75" x14ac:dyDescent="0.2">
      <c r="A26" s="7" t="s">
        <v>21</v>
      </c>
      <c r="B26" s="28" t="s">
        <v>110</v>
      </c>
      <c r="C26" s="15" t="s">
        <v>2504</v>
      </c>
      <c r="D26" s="31" t="s">
        <v>97</v>
      </c>
      <c r="E26" s="309">
        <v>1500</v>
      </c>
      <c r="F26" s="307" t="s">
        <v>111</v>
      </c>
      <c r="G26" s="19">
        <v>9</v>
      </c>
      <c r="H26" s="312">
        <v>1556</v>
      </c>
      <c r="I26" s="313">
        <f t="shared" si="1"/>
        <v>14004</v>
      </c>
      <c r="J26" s="314">
        <f t="shared" si="0"/>
        <v>21006000</v>
      </c>
    </row>
    <row r="27" spans="1:10" ht="63.75" x14ac:dyDescent="0.2">
      <c r="A27" s="7" t="s">
        <v>22</v>
      </c>
      <c r="B27" s="28" t="s">
        <v>2549</v>
      </c>
      <c r="C27" s="15" t="s">
        <v>2548</v>
      </c>
      <c r="D27" s="31" t="s">
        <v>84</v>
      </c>
      <c r="E27" s="309">
        <v>1237.5</v>
      </c>
      <c r="F27" s="307" t="s">
        <v>92</v>
      </c>
      <c r="G27" s="19">
        <v>9</v>
      </c>
      <c r="H27" s="312">
        <v>73</v>
      </c>
      <c r="I27" s="313">
        <f t="shared" si="1"/>
        <v>657</v>
      </c>
      <c r="J27" s="314">
        <f t="shared" si="0"/>
        <v>813037.5</v>
      </c>
    </row>
    <row r="28" spans="1:10" ht="48" customHeight="1" x14ac:dyDescent="0.2">
      <c r="A28" s="7" t="s">
        <v>23</v>
      </c>
      <c r="B28" s="28" t="s">
        <v>112</v>
      </c>
      <c r="C28" s="15" t="s">
        <v>2551</v>
      </c>
      <c r="D28" s="31" t="s">
        <v>97</v>
      </c>
      <c r="E28" s="309">
        <v>386.25</v>
      </c>
      <c r="F28" s="307" t="s">
        <v>111</v>
      </c>
      <c r="G28" s="19">
        <v>9</v>
      </c>
      <c r="H28" s="312">
        <v>2823</v>
      </c>
      <c r="I28" s="313">
        <f t="shared" si="1"/>
        <v>25407</v>
      </c>
      <c r="J28" s="314">
        <f t="shared" si="0"/>
        <v>9813453.75</v>
      </c>
    </row>
    <row r="29" spans="1:10" ht="38.25" customHeight="1" x14ac:dyDescent="0.2">
      <c r="A29" s="7" t="s">
        <v>24</v>
      </c>
      <c r="B29" s="28" t="s">
        <v>113</v>
      </c>
      <c r="C29" s="14" t="s">
        <v>2561</v>
      </c>
      <c r="D29" s="31" t="s">
        <v>84</v>
      </c>
      <c r="E29" s="309">
        <v>375</v>
      </c>
      <c r="F29" s="307" t="s">
        <v>85</v>
      </c>
      <c r="G29" s="19">
        <v>1</v>
      </c>
      <c r="H29" s="312">
        <v>4796</v>
      </c>
      <c r="I29" s="313">
        <f t="shared" si="1"/>
        <v>4796</v>
      </c>
      <c r="J29" s="314">
        <f t="shared" si="0"/>
        <v>1798500</v>
      </c>
    </row>
    <row r="30" spans="1:10" ht="25.5" x14ac:dyDescent="0.2">
      <c r="A30" s="7" t="s">
        <v>25</v>
      </c>
      <c r="B30" s="28" t="s">
        <v>2522</v>
      </c>
      <c r="C30" s="14" t="s">
        <v>2546</v>
      </c>
      <c r="D30" s="31" t="s">
        <v>84</v>
      </c>
      <c r="E30" s="309">
        <v>4000000</v>
      </c>
      <c r="F30" s="307" t="s">
        <v>13</v>
      </c>
      <c r="G30" s="19">
        <v>1</v>
      </c>
      <c r="H30" s="312">
        <v>1</v>
      </c>
      <c r="I30" s="313">
        <f t="shared" si="1"/>
        <v>1</v>
      </c>
      <c r="J30" s="314">
        <f t="shared" si="0"/>
        <v>4000000</v>
      </c>
    </row>
    <row r="31" spans="1:10" ht="52.5" customHeight="1" x14ac:dyDescent="0.2">
      <c r="A31" s="7" t="s">
        <v>26</v>
      </c>
      <c r="B31" s="28" t="s">
        <v>2550</v>
      </c>
      <c r="C31" s="15" t="s">
        <v>2552</v>
      </c>
      <c r="D31" s="31" t="s">
        <v>84</v>
      </c>
      <c r="E31" s="309">
        <v>935</v>
      </c>
      <c r="F31" s="307" t="s">
        <v>92</v>
      </c>
      <c r="G31" s="19">
        <v>12</v>
      </c>
      <c r="H31" s="312">
        <v>292</v>
      </c>
      <c r="I31" s="313">
        <f t="shared" si="1"/>
        <v>3504</v>
      </c>
      <c r="J31" s="314">
        <f t="shared" si="0"/>
        <v>3276240</v>
      </c>
    </row>
    <row r="32" spans="1:10" ht="38.25" x14ac:dyDescent="0.2">
      <c r="A32" s="7" t="s">
        <v>27</v>
      </c>
      <c r="B32" s="28" t="s">
        <v>115</v>
      </c>
      <c r="C32" s="14" t="s">
        <v>2553</v>
      </c>
      <c r="D32" s="31" t="s">
        <v>97</v>
      </c>
      <c r="E32" s="309">
        <v>990</v>
      </c>
      <c r="F32" s="307" t="s">
        <v>98</v>
      </c>
      <c r="G32" s="19">
        <v>1</v>
      </c>
      <c r="H32" s="312">
        <v>200</v>
      </c>
      <c r="I32" s="313">
        <f t="shared" si="1"/>
        <v>200</v>
      </c>
      <c r="J32" s="314">
        <f t="shared" si="0"/>
        <v>198000</v>
      </c>
    </row>
    <row r="33" spans="1:10" ht="38.25" x14ac:dyDescent="0.2">
      <c r="A33" s="21" t="s">
        <v>28</v>
      </c>
      <c r="B33" s="28" t="s">
        <v>116</v>
      </c>
      <c r="C33" s="14" t="s">
        <v>136</v>
      </c>
      <c r="D33" s="31" t="s">
        <v>97</v>
      </c>
      <c r="E33" s="309">
        <v>2062.5</v>
      </c>
      <c r="F33" s="307" t="s">
        <v>98</v>
      </c>
      <c r="G33" s="19">
        <v>1</v>
      </c>
      <c r="H33" s="312">
        <v>200</v>
      </c>
      <c r="I33" s="313">
        <f t="shared" si="1"/>
        <v>200</v>
      </c>
      <c r="J33" s="314">
        <f t="shared" si="0"/>
        <v>412500</v>
      </c>
    </row>
    <row r="34" spans="1:10" ht="38.25" x14ac:dyDescent="0.2">
      <c r="A34" s="21" t="s">
        <v>29</v>
      </c>
      <c r="B34" s="28" t="s">
        <v>2505</v>
      </c>
      <c r="C34" s="15" t="s">
        <v>2506</v>
      </c>
      <c r="D34" s="31" t="s">
        <v>97</v>
      </c>
      <c r="E34" s="309">
        <v>15</v>
      </c>
      <c r="F34" s="307" t="s">
        <v>98</v>
      </c>
      <c r="G34" s="19">
        <v>1</v>
      </c>
      <c r="H34" s="312">
        <v>0</v>
      </c>
      <c r="I34" s="313">
        <f t="shared" si="1"/>
        <v>0</v>
      </c>
      <c r="J34" s="314">
        <f t="shared" ref="J34:J64" si="2">E34*I34</f>
        <v>0</v>
      </c>
    </row>
    <row r="35" spans="1:10" ht="77.25" customHeight="1" x14ac:dyDescent="0.2">
      <c r="A35" s="21" t="s">
        <v>30</v>
      </c>
      <c r="B35" s="28" t="s">
        <v>117</v>
      </c>
      <c r="C35" s="15" t="s">
        <v>2520</v>
      </c>
      <c r="D35" s="31" t="s">
        <v>97</v>
      </c>
      <c r="E35" s="309">
        <v>11.875</v>
      </c>
      <c r="F35" s="307" t="s">
        <v>111</v>
      </c>
      <c r="G35" s="19">
        <v>9</v>
      </c>
      <c r="H35" s="312">
        <v>2449770</v>
      </c>
      <c r="I35" s="313">
        <f t="shared" si="1"/>
        <v>22047930</v>
      </c>
      <c r="J35" s="314">
        <f t="shared" si="2"/>
        <v>261819168.75</v>
      </c>
    </row>
    <row r="36" spans="1:10" ht="38.25" x14ac:dyDescent="0.2">
      <c r="A36" s="21" t="s">
        <v>31</v>
      </c>
      <c r="B36" s="28" t="s">
        <v>118</v>
      </c>
      <c r="C36" s="15" t="s">
        <v>2490</v>
      </c>
      <c r="D36" s="31" t="s">
        <v>97</v>
      </c>
      <c r="E36" s="309">
        <v>4.375</v>
      </c>
      <c r="F36" s="307" t="s">
        <v>99</v>
      </c>
      <c r="G36" s="19">
        <v>2</v>
      </c>
      <c r="H36" s="312">
        <v>2449770</v>
      </c>
      <c r="I36" s="313">
        <f t="shared" si="1"/>
        <v>4899540</v>
      </c>
      <c r="J36" s="314">
        <f t="shared" si="2"/>
        <v>21435487.5</v>
      </c>
    </row>
    <row r="37" spans="1:10" ht="64.5" customHeight="1" x14ac:dyDescent="0.2">
      <c r="A37" s="21" t="s">
        <v>32</v>
      </c>
      <c r="B37" s="28" t="s">
        <v>2539</v>
      </c>
      <c r="C37" s="15" t="s">
        <v>2565</v>
      </c>
      <c r="D37" s="31" t="s">
        <v>97</v>
      </c>
      <c r="E37" s="309">
        <v>0.5625</v>
      </c>
      <c r="F37" s="307" t="s">
        <v>111</v>
      </c>
      <c r="G37" s="19">
        <v>12</v>
      </c>
      <c r="H37" s="312">
        <v>2449770</v>
      </c>
      <c r="I37" s="313">
        <f t="shared" si="1"/>
        <v>29397240</v>
      </c>
      <c r="J37" s="314">
        <f t="shared" si="2"/>
        <v>16535947.5</v>
      </c>
    </row>
    <row r="38" spans="1:10" ht="38.25" x14ac:dyDescent="0.2">
      <c r="A38" s="21" t="s">
        <v>33</v>
      </c>
      <c r="B38" s="28" t="s">
        <v>12</v>
      </c>
      <c r="C38" s="15" t="s">
        <v>2484</v>
      </c>
      <c r="D38" s="31" t="s">
        <v>7</v>
      </c>
      <c r="E38" s="309">
        <v>23375</v>
      </c>
      <c r="F38" s="307" t="s">
        <v>140</v>
      </c>
      <c r="G38" s="19">
        <v>1</v>
      </c>
      <c r="H38" s="312">
        <v>30</v>
      </c>
      <c r="I38" s="313">
        <f t="shared" si="1"/>
        <v>30</v>
      </c>
      <c r="J38" s="314">
        <f t="shared" si="2"/>
        <v>701250</v>
      </c>
    </row>
    <row r="39" spans="1:10" ht="117.75" customHeight="1" x14ac:dyDescent="0.2">
      <c r="A39" s="22" t="s">
        <v>34</v>
      </c>
      <c r="B39" s="28" t="s">
        <v>119</v>
      </c>
      <c r="C39" s="14" t="s">
        <v>14</v>
      </c>
      <c r="D39" s="31" t="s">
        <v>84</v>
      </c>
      <c r="E39" s="309">
        <v>1750</v>
      </c>
      <c r="F39" s="307" t="s">
        <v>93</v>
      </c>
      <c r="G39" s="19">
        <v>2</v>
      </c>
      <c r="H39" s="312">
        <v>3119</v>
      </c>
      <c r="I39" s="313">
        <f t="shared" si="1"/>
        <v>6238</v>
      </c>
      <c r="J39" s="314">
        <f t="shared" si="2"/>
        <v>10916500</v>
      </c>
    </row>
    <row r="40" spans="1:10" ht="66.75" customHeight="1" x14ac:dyDescent="0.2">
      <c r="A40" s="22" t="s">
        <v>35</v>
      </c>
      <c r="B40" s="28" t="s">
        <v>2508</v>
      </c>
      <c r="C40" s="15" t="s">
        <v>2519</v>
      </c>
      <c r="D40" s="31" t="s">
        <v>2486</v>
      </c>
      <c r="E40" s="309">
        <v>37.5</v>
      </c>
      <c r="F40" s="307" t="s">
        <v>2487</v>
      </c>
      <c r="G40" s="19">
        <v>1</v>
      </c>
      <c r="H40" s="312">
        <v>259934</v>
      </c>
      <c r="I40" s="313">
        <f t="shared" si="1"/>
        <v>259934</v>
      </c>
      <c r="J40" s="314">
        <f t="shared" si="2"/>
        <v>9747525</v>
      </c>
    </row>
    <row r="41" spans="1:10" ht="68.25" customHeight="1" x14ac:dyDescent="0.2">
      <c r="A41" s="22" t="s">
        <v>36</v>
      </c>
      <c r="B41" s="28" t="s">
        <v>2521</v>
      </c>
      <c r="C41" s="15" t="s">
        <v>2564</v>
      </c>
      <c r="D41" s="31" t="s">
        <v>84</v>
      </c>
      <c r="E41" s="309">
        <v>12500</v>
      </c>
      <c r="F41" s="307" t="s">
        <v>10</v>
      </c>
      <c r="G41" s="19">
        <v>1</v>
      </c>
      <c r="H41" s="312">
        <v>70</v>
      </c>
      <c r="I41" s="313">
        <f t="shared" si="1"/>
        <v>70</v>
      </c>
      <c r="J41" s="314">
        <f t="shared" si="2"/>
        <v>875000</v>
      </c>
    </row>
    <row r="42" spans="1:10" ht="38.25" x14ac:dyDescent="0.2">
      <c r="A42" s="8" t="s">
        <v>37</v>
      </c>
      <c r="B42" s="28" t="s">
        <v>123</v>
      </c>
      <c r="C42" s="15" t="s">
        <v>15</v>
      </c>
      <c r="D42" s="19" t="s">
        <v>84</v>
      </c>
      <c r="E42" s="309">
        <v>8750</v>
      </c>
      <c r="F42" s="307" t="s">
        <v>85</v>
      </c>
      <c r="G42" s="19">
        <v>1</v>
      </c>
      <c r="H42" s="312">
        <v>200</v>
      </c>
      <c r="I42" s="313">
        <f t="shared" si="1"/>
        <v>200</v>
      </c>
      <c r="J42" s="314">
        <f t="shared" si="2"/>
        <v>1750000</v>
      </c>
    </row>
    <row r="43" spans="1:10" ht="56.25" customHeight="1" x14ac:dyDescent="0.2">
      <c r="A43" s="8" t="s">
        <v>38</v>
      </c>
      <c r="B43" s="28" t="s">
        <v>125</v>
      </c>
      <c r="C43" s="14" t="s">
        <v>16</v>
      </c>
      <c r="D43" s="31" t="s">
        <v>84</v>
      </c>
      <c r="E43" s="309">
        <v>15625</v>
      </c>
      <c r="F43" s="307" t="s">
        <v>85</v>
      </c>
      <c r="G43" s="19">
        <v>1</v>
      </c>
      <c r="H43" s="312">
        <v>200</v>
      </c>
      <c r="I43" s="313">
        <f t="shared" si="1"/>
        <v>200</v>
      </c>
      <c r="J43" s="314">
        <f t="shared" si="2"/>
        <v>3125000</v>
      </c>
    </row>
    <row r="44" spans="1:10" x14ac:dyDescent="0.2">
      <c r="A44" s="8" t="s">
        <v>39</v>
      </c>
      <c r="B44" s="28" t="s">
        <v>127</v>
      </c>
      <c r="C44" s="14" t="s">
        <v>82</v>
      </c>
      <c r="D44" s="31" t="s">
        <v>84</v>
      </c>
      <c r="E44" s="309">
        <v>275</v>
      </c>
      <c r="F44" s="307" t="s">
        <v>128</v>
      </c>
      <c r="G44" s="19">
        <v>1</v>
      </c>
      <c r="H44" s="312">
        <v>0</v>
      </c>
      <c r="I44" s="313">
        <f t="shared" si="1"/>
        <v>0</v>
      </c>
      <c r="J44" s="314">
        <f t="shared" si="2"/>
        <v>0</v>
      </c>
    </row>
    <row r="45" spans="1:10" x14ac:dyDescent="0.2">
      <c r="A45" s="8" t="s">
        <v>50</v>
      </c>
      <c r="B45" s="28" t="s">
        <v>130</v>
      </c>
      <c r="C45" s="14" t="s">
        <v>83</v>
      </c>
      <c r="D45" s="31" t="s">
        <v>84</v>
      </c>
      <c r="E45" s="309">
        <v>275</v>
      </c>
      <c r="F45" s="307" t="s">
        <v>93</v>
      </c>
      <c r="G45" s="19">
        <v>1</v>
      </c>
      <c r="H45" s="312">
        <v>40</v>
      </c>
      <c r="I45" s="313">
        <f t="shared" si="1"/>
        <v>40</v>
      </c>
      <c r="J45" s="314">
        <f t="shared" si="2"/>
        <v>11000</v>
      </c>
    </row>
    <row r="46" spans="1:10" ht="38.25" x14ac:dyDescent="0.2">
      <c r="A46" s="8" t="s">
        <v>51</v>
      </c>
      <c r="B46" s="28" t="s">
        <v>5</v>
      </c>
      <c r="C46" s="14" t="s">
        <v>2556</v>
      </c>
      <c r="D46" s="31" t="s">
        <v>84</v>
      </c>
      <c r="E46" s="309">
        <v>4523.75</v>
      </c>
      <c r="F46" s="307" t="s">
        <v>85</v>
      </c>
      <c r="G46" s="19">
        <v>1</v>
      </c>
      <c r="H46" s="312">
        <v>20</v>
      </c>
      <c r="I46" s="313">
        <f t="shared" si="1"/>
        <v>20</v>
      </c>
      <c r="J46" s="314">
        <f t="shared" si="2"/>
        <v>90475</v>
      </c>
    </row>
    <row r="47" spans="1:10" x14ac:dyDescent="0.2">
      <c r="A47" s="8" t="s">
        <v>52</v>
      </c>
      <c r="B47" s="28" t="s">
        <v>6</v>
      </c>
      <c r="C47" s="14" t="s">
        <v>17</v>
      </c>
      <c r="D47" s="31" t="s">
        <v>84</v>
      </c>
      <c r="E47" s="309">
        <v>0</v>
      </c>
      <c r="F47" s="307" t="s">
        <v>13</v>
      </c>
      <c r="G47" s="19">
        <v>1</v>
      </c>
      <c r="H47" s="312">
        <v>1</v>
      </c>
      <c r="I47" s="313">
        <f t="shared" si="1"/>
        <v>1</v>
      </c>
      <c r="J47" s="314">
        <f t="shared" si="2"/>
        <v>0</v>
      </c>
    </row>
    <row r="48" spans="1:10" ht="51" x14ac:dyDescent="0.2">
      <c r="A48" s="8" t="s">
        <v>53</v>
      </c>
      <c r="B48" s="28" t="s">
        <v>135</v>
      </c>
      <c r="C48" s="14" t="s">
        <v>2554</v>
      </c>
      <c r="D48" s="31" t="s">
        <v>84</v>
      </c>
      <c r="E48" s="309">
        <v>3750</v>
      </c>
      <c r="F48" s="307" t="s">
        <v>85</v>
      </c>
      <c r="G48" s="19">
        <v>1</v>
      </c>
      <c r="H48" s="312">
        <v>20</v>
      </c>
      <c r="I48" s="313">
        <f t="shared" si="1"/>
        <v>20</v>
      </c>
      <c r="J48" s="314">
        <f t="shared" si="2"/>
        <v>75000</v>
      </c>
    </row>
    <row r="49" spans="1:10" ht="63.75" x14ac:dyDescent="0.2">
      <c r="A49" s="8" t="s">
        <v>54</v>
      </c>
      <c r="B49" s="28" t="s">
        <v>147</v>
      </c>
      <c r="C49" s="14" t="s">
        <v>18</v>
      </c>
      <c r="D49" s="31" t="s">
        <v>84</v>
      </c>
      <c r="E49" s="309">
        <v>750</v>
      </c>
      <c r="F49" s="307" t="s">
        <v>92</v>
      </c>
      <c r="G49" s="19">
        <v>12</v>
      </c>
      <c r="H49" s="312">
        <v>61</v>
      </c>
      <c r="I49" s="313">
        <f t="shared" si="1"/>
        <v>732</v>
      </c>
      <c r="J49" s="314">
        <f t="shared" si="2"/>
        <v>549000</v>
      </c>
    </row>
    <row r="50" spans="1:10" ht="29.25" customHeight="1" x14ac:dyDescent="0.2">
      <c r="A50" s="23" t="s">
        <v>55</v>
      </c>
      <c r="B50" s="28" t="s">
        <v>148</v>
      </c>
      <c r="C50" s="15" t="s">
        <v>2507</v>
      </c>
      <c r="D50" s="31" t="s">
        <v>97</v>
      </c>
      <c r="E50" s="309">
        <v>8750</v>
      </c>
      <c r="F50" s="307" t="s">
        <v>98</v>
      </c>
      <c r="G50" s="19">
        <v>1</v>
      </c>
      <c r="H50" s="312">
        <v>0</v>
      </c>
      <c r="I50" s="313">
        <f t="shared" si="1"/>
        <v>0</v>
      </c>
      <c r="J50" s="314">
        <f t="shared" si="2"/>
        <v>0</v>
      </c>
    </row>
    <row r="51" spans="1:10" ht="38.25" x14ac:dyDescent="0.2">
      <c r="A51" s="23" t="s">
        <v>56</v>
      </c>
      <c r="B51" s="28" t="s">
        <v>19</v>
      </c>
      <c r="C51" s="14" t="s">
        <v>2555</v>
      </c>
      <c r="D51" s="31" t="s">
        <v>97</v>
      </c>
      <c r="E51" s="309">
        <v>5625</v>
      </c>
      <c r="F51" s="307" t="s">
        <v>98</v>
      </c>
      <c r="G51" s="19">
        <v>1</v>
      </c>
      <c r="H51" s="312">
        <v>30</v>
      </c>
      <c r="I51" s="313">
        <f t="shared" si="1"/>
        <v>30</v>
      </c>
      <c r="J51" s="314">
        <f t="shared" si="2"/>
        <v>168750</v>
      </c>
    </row>
    <row r="52" spans="1:10" x14ac:dyDescent="0.2">
      <c r="A52" s="23" t="s">
        <v>141</v>
      </c>
      <c r="B52" s="28" t="s">
        <v>149</v>
      </c>
      <c r="C52" s="14" t="s">
        <v>58</v>
      </c>
      <c r="D52" s="31" t="s">
        <v>104</v>
      </c>
      <c r="E52" s="309">
        <v>4375</v>
      </c>
      <c r="F52" s="307" t="s">
        <v>105</v>
      </c>
      <c r="G52" s="19">
        <v>1</v>
      </c>
      <c r="H52" s="312">
        <v>0</v>
      </c>
      <c r="I52" s="313">
        <f t="shared" si="1"/>
        <v>0</v>
      </c>
      <c r="J52" s="314">
        <f t="shared" si="2"/>
        <v>0</v>
      </c>
    </row>
    <row r="53" spans="1:10" ht="25.5" x14ac:dyDescent="0.2">
      <c r="A53" s="23" t="s">
        <v>2200</v>
      </c>
      <c r="B53" s="28" t="s">
        <v>2610</v>
      </c>
      <c r="C53" s="15" t="s">
        <v>2509</v>
      </c>
      <c r="D53" s="19" t="s">
        <v>97</v>
      </c>
      <c r="E53" s="309">
        <v>0.25</v>
      </c>
      <c r="F53" s="307" t="s">
        <v>111</v>
      </c>
      <c r="G53" s="19">
        <v>9</v>
      </c>
      <c r="H53" s="312">
        <v>140960</v>
      </c>
      <c r="I53" s="313">
        <f t="shared" si="1"/>
        <v>1268640</v>
      </c>
      <c r="J53" s="314">
        <f t="shared" si="2"/>
        <v>317160</v>
      </c>
    </row>
    <row r="54" spans="1:10" ht="40.5" customHeight="1" x14ac:dyDescent="0.2">
      <c r="A54" s="23" t="s">
        <v>120</v>
      </c>
      <c r="B54" s="28" t="s">
        <v>2562</v>
      </c>
      <c r="C54" s="15" t="s">
        <v>2563</v>
      </c>
      <c r="D54" s="31" t="s">
        <v>97</v>
      </c>
      <c r="E54" s="309">
        <v>618.75</v>
      </c>
      <c r="F54" s="307" t="s">
        <v>98</v>
      </c>
      <c r="G54" s="19">
        <v>1</v>
      </c>
      <c r="H54" s="312">
        <v>2000</v>
      </c>
      <c r="I54" s="313">
        <f t="shared" si="1"/>
        <v>2000</v>
      </c>
      <c r="J54" s="314">
        <f t="shared" si="2"/>
        <v>1237500</v>
      </c>
    </row>
    <row r="55" spans="1:10" ht="94.5" customHeight="1" x14ac:dyDescent="0.2">
      <c r="A55" s="24" t="s">
        <v>121</v>
      </c>
      <c r="B55" s="28" t="s">
        <v>2485</v>
      </c>
      <c r="C55" s="15" t="s">
        <v>2558</v>
      </c>
      <c r="D55" s="31" t="s">
        <v>84</v>
      </c>
      <c r="E55" s="309">
        <v>25000</v>
      </c>
      <c r="F55" s="307" t="s">
        <v>92</v>
      </c>
      <c r="G55" s="19">
        <v>12</v>
      </c>
      <c r="H55" s="312">
        <v>77</v>
      </c>
      <c r="I55" s="313">
        <f t="shared" si="1"/>
        <v>924</v>
      </c>
      <c r="J55" s="314">
        <f t="shared" si="2"/>
        <v>23100000</v>
      </c>
    </row>
    <row r="56" spans="1:10" ht="39.75" customHeight="1" x14ac:dyDescent="0.2">
      <c r="A56" s="24" t="s">
        <v>122</v>
      </c>
      <c r="B56" s="28" t="s">
        <v>2540</v>
      </c>
      <c r="C56" s="15" t="s">
        <v>2541</v>
      </c>
      <c r="D56" s="31" t="s">
        <v>97</v>
      </c>
      <c r="E56" s="309">
        <v>3625</v>
      </c>
      <c r="F56" s="307" t="s">
        <v>99</v>
      </c>
      <c r="G56" s="19">
        <v>1</v>
      </c>
      <c r="H56" s="312">
        <v>400</v>
      </c>
      <c r="I56" s="313">
        <f t="shared" si="1"/>
        <v>400</v>
      </c>
      <c r="J56" s="314">
        <f t="shared" si="2"/>
        <v>1450000</v>
      </c>
    </row>
    <row r="57" spans="1:10" ht="92.25" customHeight="1" x14ac:dyDescent="0.2">
      <c r="A57" s="24" t="s">
        <v>124</v>
      </c>
      <c r="B57" s="28" t="s">
        <v>2488</v>
      </c>
      <c r="C57" s="15" t="s">
        <v>2557</v>
      </c>
      <c r="D57" s="31" t="s">
        <v>84</v>
      </c>
      <c r="E57" s="309">
        <v>25000</v>
      </c>
      <c r="F57" s="307" t="s">
        <v>92</v>
      </c>
      <c r="G57" s="19">
        <v>12</v>
      </c>
      <c r="H57" s="312">
        <v>9</v>
      </c>
      <c r="I57" s="313">
        <f t="shared" si="1"/>
        <v>108</v>
      </c>
      <c r="J57" s="314">
        <f t="shared" si="2"/>
        <v>2700000</v>
      </c>
    </row>
    <row r="58" spans="1:10" ht="51" x14ac:dyDescent="0.2">
      <c r="A58" s="24" t="s">
        <v>126</v>
      </c>
      <c r="B58" s="28" t="s">
        <v>40</v>
      </c>
      <c r="C58" s="14" t="s">
        <v>151</v>
      </c>
      <c r="D58" s="31" t="s">
        <v>84</v>
      </c>
      <c r="E58" s="309">
        <v>1125</v>
      </c>
      <c r="F58" s="307" t="s">
        <v>92</v>
      </c>
      <c r="G58" s="19">
        <v>9</v>
      </c>
      <c r="H58" s="312">
        <v>29</v>
      </c>
      <c r="I58" s="313">
        <f t="shared" si="1"/>
        <v>261</v>
      </c>
      <c r="J58" s="314">
        <f t="shared" si="2"/>
        <v>293625</v>
      </c>
    </row>
    <row r="59" spans="1:10" ht="25.5" x14ac:dyDescent="0.2">
      <c r="A59" s="24" t="s">
        <v>129</v>
      </c>
      <c r="B59" s="28" t="s">
        <v>2512</v>
      </c>
      <c r="C59" s="14" t="s">
        <v>2514</v>
      </c>
      <c r="D59" s="31" t="s">
        <v>104</v>
      </c>
      <c r="E59" s="309">
        <v>12500</v>
      </c>
      <c r="F59" s="307" t="s">
        <v>2510</v>
      </c>
      <c r="G59" s="19">
        <v>1</v>
      </c>
      <c r="H59" s="312">
        <v>10</v>
      </c>
      <c r="I59" s="313">
        <f t="shared" si="1"/>
        <v>10</v>
      </c>
      <c r="J59" s="314">
        <f t="shared" si="2"/>
        <v>125000</v>
      </c>
    </row>
    <row r="60" spans="1:10" ht="129.75" customHeight="1" x14ac:dyDescent="0.2">
      <c r="A60" s="289" t="s">
        <v>131</v>
      </c>
      <c r="B60" s="29" t="s">
        <v>42</v>
      </c>
      <c r="C60" s="290" t="s">
        <v>155</v>
      </c>
      <c r="D60" s="31" t="s">
        <v>84</v>
      </c>
      <c r="E60" s="309">
        <v>81250</v>
      </c>
      <c r="F60" s="307" t="s">
        <v>41</v>
      </c>
      <c r="G60" s="19">
        <v>8</v>
      </c>
      <c r="H60" s="312">
        <v>8</v>
      </c>
      <c r="I60" s="313">
        <f t="shared" si="1"/>
        <v>64</v>
      </c>
      <c r="J60" s="314">
        <f t="shared" si="2"/>
        <v>5200000</v>
      </c>
    </row>
    <row r="61" spans="1:10" ht="51" x14ac:dyDescent="0.2">
      <c r="A61" s="289" t="s">
        <v>132</v>
      </c>
      <c r="B61" s="28" t="s">
        <v>2511</v>
      </c>
      <c r="C61" s="14" t="s">
        <v>2513</v>
      </c>
      <c r="D61" s="31" t="s">
        <v>84</v>
      </c>
      <c r="E61" s="309">
        <v>75000</v>
      </c>
      <c r="F61" s="307" t="s">
        <v>41</v>
      </c>
      <c r="G61" s="19">
        <v>8</v>
      </c>
      <c r="H61" s="312">
        <v>7</v>
      </c>
      <c r="I61" s="313">
        <f t="shared" si="1"/>
        <v>56</v>
      </c>
      <c r="J61" s="314">
        <f t="shared" si="2"/>
        <v>4200000</v>
      </c>
    </row>
    <row r="62" spans="1:10" ht="51.75" customHeight="1" x14ac:dyDescent="0.2">
      <c r="A62" s="20" t="s">
        <v>133</v>
      </c>
      <c r="B62" s="28" t="s">
        <v>0</v>
      </c>
      <c r="C62" s="14" t="s">
        <v>145</v>
      </c>
      <c r="D62" s="31" t="s">
        <v>7</v>
      </c>
      <c r="E62" s="309">
        <v>13062.5</v>
      </c>
      <c r="F62" s="307" t="s">
        <v>8</v>
      </c>
      <c r="G62" s="19">
        <v>1</v>
      </c>
      <c r="H62" s="312">
        <v>0</v>
      </c>
      <c r="I62" s="313">
        <f t="shared" si="1"/>
        <v>0</v>
      </c>
      <c r="J62" s="314">
        <f t="shared" si="2"/>
        <v>0</v>
      </c>
    </row>
    <row r="63" spans="1:10" ht="15" customHeight="1" x14ac:dyDescent="0.2">
      <c r="A63" s="20" t="s">
        <v>134</v>
      </c>
      <c r="B63" s="28" t="s">
        <v>9</v>
      </c>
      <c r="C63" s="14" t="s">
        <v>1</v>
      </c>
      <c r="D63" s="31" t="s">
        <v>7</v>
      </c>
      <c r="E63" s="309">
        <v>12375</v>
      </c>
      <c r="F63" s="307" t="s">
        <v>8</v>
      </c>
      <c r="G63" s="19">
        <v>1</v>
      </c>
      <c r="H63" s="312">
        <v>0</v>
      </c>
      <c r="I63" s="313">
        <f t="shared" si="1"/>
        <v>0</v>
      </c>
      <c r="J63" s="314">
        <f t="shared" si="2"/>
        <v>0</v>
      </c>
    </row>
    <row r="64" spans="1:10" ht="63.75" x14ac:dyDescent="0.2">
      <c r="A64" s="6" t="s">
        <v>146</v>
      </c>
      <c r="B64" s="28" t="s">
        <v>2496</v>
      </c>
      <c r="C64" s="288" t="s">
        <v>2495</v>
      </c>
      <c r="D64" s="31" t="s">
        <v>94</v>
      </c>
      <c r="E64" s="309">
        <v>105206.25</v>
      </c>
      <c r="F64" s="307" t="s">
        <v>95</v>
      </c>
      <c r="G64" s="19">
        <v>1</v>
      </c>
      <c r="H64" s="312">
        <v>1</v>
      </c>
      <c r="I64" s="313">
        <f t="shared" si="1"/>
        <v>1</v>
      </c>
      <c r="J64" s="314">
        <f t="shared" si="2"/>
        <v>105206.25</v>
      </c>
    </row>
    <row r="65" spans="1:10" ht="15.75" x14ac:dyDescent="0.2">
      <c r="A65" s="329"/>
      <c r="B65" s="329"/>
      <c r="C65" s="17"/>
      <c r="H65" s="331" t="s">
        <v>43</v>
      </c>
      <c r="I65" s="331"/>
      <c r="J65" s="314">
        <f>SUM(J2:J64)</f>
        <v>472440944.8125</v>
      </c>
    </row>
    <row r="66" spans="1:10" ht="15.75" x14ac:dyDescent="0.2">
      <c r="A66" s="329"/>
      <c r="B66" s="329"/>
      <c r="C66" s="17"/>
      <c r="H66" s="331" t="s">
        <v>2</v>
      </c>
      <c r="I66" s="331"/>
      <c r="J66" s="314">
        <f>J67-J65</f>
        <v>127559055.09937501</v>
      </c>
    </row>
    <row r="67" spans="1:10" ht="15.75" x14ac:dyDescent="0.2">
      <c r="A67" s="330"/>
      <c r="B67" s="330"/>
      <c r="C67" s="17"/>
      <c r="H67" s="332" t="s">
        <v>44</v>
      </c>
      <c r="I67" s="332"/>
      <c r="J67" s="314">
        <f>J65*1.27</f>
        <v>599999999.91187501</v>
      </c>
    </row>
  </sheetData>
  <mergeCells count="6">
    <mergeCell ref="A65:B65"/>
    <mergeCell ref="A66:B66"/>
    <mergeCell ref="A67:B67"/>
    <mergeCell ref="H65:I65"/>
    <mergeCell ref="H66:I66"/>
    <mergeCell ref="H67:I67"/>
  </mergeCells>
  <phoneticPr fontId="8" type="noConversion"/>
  <pageMargins left="0.74803149606299213" right="0.74803149606299213" top="0.98425196850393704" bottom="0.98425196850393704" header="0.51181102362204722" footer="0.51181102362204722"/>
  <pageSetup paperSize="8" scale="91" fitToHeight="5" orientation="landscape" horizontalDpi="4294967293" verticalDpi="300" r:id="rId1"/>
  <headerFooter alignWithMargins="0">
    <oddHeader>&amp;C&amp;14 Parkfenntartási munkatípusok táblázata &amp;R&amp;12 1. számú melléklet</oddHeader>
    <oddFooter xml:space="preserve">&amp;C&amp;P. oldal&amp;RVállalkozási szerződés
 2022.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A4955-8690-4A7C-B8BC-F3752071E0C0}">
  <sheetPr>
    <tabColor rgb="FFFFFF00"/>
    <pageSetUpPr fitToPage="1"/>
  </sheetPr>
  <dimension ref="A1:E51"/>
  <sheetViews>
    <sheetView view="pageLayout" topLeftCell="A37" zoomScaleNormal="100" workbookViewId="0">
      <selection activeCell="F48" sqref="F48"/>
    </sheetView>
  </sheetViews>
  <sheetFormatPr defaultRowHeight="12.75" x14ac:dyDescent="0.2"/>
  <cols>
    <col min="1" max="1" width="13" bestFit="1" customWidth="1"/>
    <col min="2" max="2" width="19.85546875" style="303" customWidth="1"/>
    <col min="3" max="3" width="18.42578125" style="303" customWidth="1"/>
    <col min="4" max="4" width="18.140625" style="303" customWidth="1"/>
    <col min="5" max="5" width="21.140625" customWidth="1"/>
    <col min="257" max="257" width="13" bestFit="1" customWidth="1"/>
    <col min="258" max="258" width="19.85546875" customWidth="1"/>
    <col min="259" max="259" width="18.42578125" customWidth="1"/>
    <col min="260" max="260" width="18.140625" customWidth="1"/>
    <col min="261" max="261" width="21.140625" customWidth="1"/>
    <col min="513" max="513" width="13" bestFit="1" customWidth="1"/>
    <col min="514" max="514" width="19.85546875" customWidth="1"/>
    <col min="515" max="515" width="18.42578125" customWidth="1"/>
    <col min="516" max="516" width="18.140625" customWidth="1"/>
    <col min="517" max="517" width="21.140625" customWidth="1"/>
    <col min="769" max="769" width="13" bestFit="1" customWidth="1"/>
    <col min="770" max="770" width="19.85546875" customWidth="1"/>
    <col min="771" max="771" width="18.42578125" customWidth="1"/>
    <col min="772" max="772" width="18.140625" customWidth="1"/>
    <col min="773" max="773" width="21.140625" customWidth="1"/>
    <col min="1025" max="1025" width="13" bestFit="1" customWidth="1"/>
    <col min="1026" max="1026" width="19.85546875" customWidth="1"/>
    <col min="1027" max="1027" width="18.42578125" customWidth="1"/>
    <col min="1028" max="1028" width="18.140625" customWidth="1"/>
    <col min="1029" max="1029" width="21.140625" customWidth="1"/>
    <col min="1281" max="1281" width="13" bestFit="1" customWidth="1"/>
    <col min="1282" max="1282" width="19.85546875" customWidth="1"/>
    <col min="1283" max="1283" width="18.42578125" customWidth="1"/>
    <col min="1284" max="1284" width="18.140625" customWidth="1"/>
    <col min="1285" max="1285" width="21.140625" customWidth="1"/>
    <col min="1537" max="1537" width="13" bestFit="1" customWidth="1"/>
    <col min="1538" max="1538" width="19.85546875" customWidth="1"/>
    <col min="1539" max="1539" width="18.42578125" customWidth="1"/>
    <col min="1540" max="1540" width="18.140625" customWidth="1"/>
    <col min="1541" max="1541" width="21.140625" customWidth="1"/>
    <col min="1793" max="1793" width="13" bestFit="1" customWidth="1"/>
    <col min="1794" max="1794" width="19.85546875" customWidth="1"/>
    <col min="1795" max="1795" width="18.42578125" customWidth="1"/>
    <col min="1796" max="1796" width="18.140625" customWidth="1"/>
    <col min="1797" max="1797" width="21.140625" customWidth="1"/>
    <col min="2049" max="2049" width="13" bestFit="1" customWidth="1"/>
    <col min="2050" max="2050" width="19.85546875" customWidth="1"/>
    <col min="2051" max="2051" width="18.42578125" customWidth="1"/>
    <col min="2052" max="2052" width="18.140625" customWidth="1"/>
    <col min="2053" max="2053" width="21.140625" customWidth="1"/>
    <col min="2305" max="2305" width="13" bestFit="1" customWidth="1"/>
    <col min="2306" max="2306" width="19.85546875" customWidth="1"/>
    <col min="2307" max="2307" width="18.42578125" customWidth="1"/>
    <col min="2308" max="2308" width="18.140625" customWidth="1"/>
    <col min="2309" max="2309" width="21.140625" customWidth="1"/>
    <col min="2561" max="2561" width="13" bestFit="1" customWidth="1"/>
    <col min="2562" max="2562" width="19.85546875" customWidth="1"/>
    <col min="2563" max="2563" width="18.42578125" customWidth="1"/>
    <col min="2564" max="2564" width="18.140625" customWidth="1"/>
    <col min="2565" max="2565" width="21.140625" customWidth="1"/>
    <col min="2817" max="2817" width="13" bestFit="1" customWidth="1"/>
    <col min="2818" max="2818" width="19.85546875" customWidth="1"/>
    <col min="2819" max="2819" width="18.42578125" customWidth="1"/>
    <col min="2820" max="2820" width="18.140625" customWidth="1"/>
    <col min="2821" max="2821" width="21.140625" customWidth="1"/>
    <col min="3073" max="3073" width="13" bestFit="1" customWidth="1"/>
    <col min="3074" max="3074" width="19.85546875" customWidth="1"/>
    <col min="3075" max="3075" width="18.42578125" customWidth="1"/>
    <col min="3076" max="3076" width="18.140625" customWidth="1"/>
    <col min="3077" max="3077" width="21.140625" customWidth="1"/>
    <col min="3329" max="3329" width="13" bestFit="1" customWidth="1"/>
    <col min="3330" max="3330" width="19.85546875" customWidth="1"/>
    <col min="3331" max="3331" width="18.42578125" customWidth="1"/>
    <col min="3332" max="3332" width="18.140625" customWidth="1"/>
    <col min="3333" max="3333" width="21.140625" customWidth="1"/>
    <col min="3585" max="3585" width="13" bestFit="1" customWidth="1"/>
    <col min="3586" max="3586" width="19.85546875" customWidth="1"/>
    <col min="3587" max="3587" width="18.42578125" customWidth="1"/>
    <col min="3588" max="3588" width="18.140625" customWidth="1"/>
    <col min="3589" max="3589" width="21.140625" customWidth="1"/>
    <col min="3841" max="3841" width="13" bestFit="1" customWidth="1"/>
    <col min="3842" max="3842" width="19.85546875" customWidth="1"/>
    <col min="3843" max="3843" width="18.42578125" customWidth="1"/>
    <col min="3844" max="3844" width="18.140625" customWidth="1"/>
    <col min="3845" max="3845" width="21.140625" customWidth="1"/>
    <col min="4097" max="4097" width="13" bestFit="1" customWidth="1"/>
    <col min="4098" max="4098" width="19.85546875" customWidth="1"/>
    <col min="4099" max="4099" width="18.42578125" customWidth="1"/>
    <col min="4100" max="4100" width="18.140625" customWidth="1"/>
    <col min="4101" max="4101" width="21.140625" customWidth="1"/>
    <col min="4353" max="4353" width="13" bestFit="1" customWidth="1"/>
    <col min="4354" max="4354" width="19.85546875" customWidth="1"/>
    <col min="4355" max="4355" width="18.42578125" customWidth="1"/>
    <col min="4356" max="4356" width="18.140625" customWidth="1"/>
    <col min="4357" max="4357" width="21.140625" customWidth="1"/>
    <col min="4609" max="4609" width="13" bestFit="1" customWidth="1"/>
    <col min="4610" max="4610" width="19.85546875" customWidth="1"/>
    <col min="4611" max="4611" width="18.42578125" customWidth="1"/>
    <col min="4612" max="4612" width="18.140625" customWidth="1"/>
    <col min="4613" max="4613" width="21.140625" customWidth="1"/>
    <col min="4865" max="4865" width="13" bestFit="1" customWidth="1"/>
    <col min="4866" max="4866" width="19.85546875" customWidth="1"/>
    <col min="4867" max="4867" width="18.42578125" customWidth="1"/>
    <col min="4868" max="4868" width="18.140625" customWidth="1"/>
    <col min="4869" max="4869" width="21.140625" customWidth="1"/>
    <col min="5121" max="5121" width="13" bestFit="1" customWidth="1"/>
    <col min="5122" max="5122" width="19.85546875" customWidth="1"/>
    <col min="5123" max="5123" width="18.42578125" customWidth="1"/>
    <col min="5124" max="5124" width="18.140625" customWidth="1"/>
    <col min="5125" max="5125" width="21.140625" customWidth="1"/>
    <col min="5377" max="5377" width="13" bestFit="1" customWidth="1"/>
    <col min="5378" max="5378" width="19.85546875" customWidth="1"/>
    <col min="5379" max="5379" width="18.42578125" customWidth="1"/>
    <col min="5380" max="5380" width="18.140625" customWidth="1"/>
    <col min="5381" max="5381" width="21.140625" customWidth="1"/>
    <col min="5633" max="5633" width="13" bestFit="1" customWidth="1"/>
    <col min="5634" max="5634" width="19.85546875" customWidth="1"/>
    <col min="5635" max="5635" width="18.42578125" customWidth="1"/>
    <col min="5636" max="5636" width="18.140625" customWidth="1"/>
    <col min="5637" max="5637" width="21.140625" customWidth="1"/>
    <col min="5889" max="5889" width="13" bestFit="1" customWidth="1"/>
    <col min="5890" max="5890" width="19.85546875" customWidth="1"/>
    <col min="5891" max="5891" width="18.42578125" customWidth="1"/>
    <col min="5892" max="5892" width="18.140625" customWidth="1"/>
    <col min="5893" max="5893" width="21.140625" customWidth="1"/>
    <col min="6145" max="6145" width="13" bestFit="1" customWidth="1"/>
    <col min="6146" max="6146" width="19.85546875" customWidth="1"/>
    <col min="6147" max="6147" width="18.42578125" customWidth="1"/>
    <col min="6148" max="6148" width="18.140625" customWidth="1"/>
    <col min="6149" max="6149" width="21.140625" customWidth="1"/>
    <col min="6401" max="6401" width="13" bestFit="1" customWidth="1"/>
    <col min="6402" max="6402" width="19.85546875" customWidth="1"/>
    <col min="6403" max="6403" width="18.42578125" customWidth="1"/>
    <col min="6404" max="6404" width="18.140625" customWidth="1"/>
    <col min="6405" max="6405" width="21.140625" customWidth="1"/>
    <col min="6657" max="6657" width="13" bestFit="1" customWidth="1"/>
    <col min="6658" max="6658" width="19.85546875" customWidth="1"/>
    <col min="6659" max="6659" width="18.42578125" customWidth="1"/>
    <col min="6660" max="6660" width="18.140625" customWidth="1"/>
    <col min="6661" max="6661" width="21.140625" customWidth="1"/>
    <col min="6913" max="6913" width="13" bestFit="1" customWidth="1"/>
    <col min="6914" max="6914" width="19.85546875" customWidth="1"/>
    <col min="6915" max="6915" width="18.42578125" customWidth="1"/>
    <col min="6916" max="6916" width="18.140625" customWidth="1"/>
    <col min="6917" max="6917" width="21.140625" customWidth="1"/>
    <col min="7169" max="7169" width="13" bestFit="1" customWidth="1"/>
    <col min="7170" max="7170" width="19.85546875" customWidth="1"/>
    <col min="7171" max="7171" width="18.42578125" customWidth="1"/>
    <col min="7172" max="7172" width="18.140625" customWidth="1"/>
    <col min="7173" max="7173" width="21.140625" customWidth="1"/>
    <col min="7425" max="7425" width="13" bestFit="1" customWidth="1"/>
    <col min="7426" max="7426" width="19.85546875" customWidth="1"/>
    <col min="7427" max="7427" width="18.42578125" customWidth="1"/>
    <col min="7428" max="7428" width="18.140625" customWidth="1"/>
    <col min="7429" max="7429" width="21.140625" customWidth="1"/>
    <col min="7681" max="7681" width="13" bestFit="1" customWidth="1"/>
    <col min="7682" max="7682" width="19.85546875" customWidth="1"/>
    <col min="7683" max="7683" width="18.42578125" customWidth="1"/>
    <col min="7684" max="7684" width="18.140625" customWidth="1"/>
    <col min="7685" max="7685" width="21.140625" customWidth="1"/>
    <col min="7937" max="7937" width="13" bestFit="1" customWidth="1"/>
    <col min="7938" max="7938" width="19.85546875" customWidth="1"/>
    <col min="7939" max="7939" width="18.42578125" customWidth="1"/>
    <col min="7940" max="7940" width="18.140625" customWidth="1"/>
    <col min="7941" max="7941" width="21.140625" customWidth="1"/>
    <col min="8193" max="8193" width="13" bestFit="1" customWidth="1"/>
    <col min="8194" max="8194" width="19.85546875" customWidth="1"/>
    <col min="8195" max="8195" width="18.42578125" customWidth="1"/>
    <col min="8196" max="8196" width="18.140625" customWidth="1"/>
    <col min="8197" max="8197" width="21.140625" customWidth="1"/>
    <col min="8449" max="8449" width="13" bestFit="1" customWidth="1"/>
    <col min="8450" max="8450" width="19.85546875" customWidth="1"/>
    <col min="8451" max="8451" width="18.42578125" customWidth="1"/>
    <col min="8452" max="8452" width="18.140625" customWidth="1"/>
    <col min="8453" max="8453" width="21.140625" customWidth="1"/>
    <col min="8705" max="8705" width="13" bestFit="1" customWidth="1"/>
    <col min="8706" max="8706" width="19.85546875" customWidth="1"/>
    <col min="8707" max="8707" width="18.42578125" customWidth="1"/>
    <col min="8708" max="8708" width="18.140625" customWidth="1"/>
    <col min="8709" max="8709" width="21.140625" customWidth="1"/>
    <col min="8961" max="8961" width="13" bestFit="1" customWidth="1"/>
    <col min="8962" max="8962" width="19.85546875" customWidth="1"/>
    <col min="8963" max="8963" width="18.42578125" customWidth="1"/>
    <col min="8964" max="8964" width="18.140625" customWidth="1"/>
    <col min="8965" max="8965" width="21.140625" customWidth="1"/>
    <col min="9217" max="9217" width="13" bestFit="1" customWidth="1"/>
    <col min="9218" max="9218" width="19.85546875" customWidth="1"/>
    <col min="9219" max="9219" width="18.42578125" customWidth="1"/>
    <col min="9220" max="9220" width="18.140625" customWidth="1"/>
    <col min="9221" max="9221" width="21.140625" customWidth="1"/>
    <col min="9473" max="9473" width="13" bestFit="1" customWidth="1"/>
    <col min="9474" max="9474" width="19.85546875" customWidth="1"/>
    <col min="9475" max="9475" width="18.42578125" customWidth="1"/>
    <col min="9476" max="9476" width="18.140625" customWidth="1"/>
    <col min="9477" max="9477" width="21.140625" customWidth="1"/>
    <col min="9729" max="9729" width="13" bestFit="1" customWidth="1"/>
    <col min="9730" max="9730" width="19.85546875" customWidth="1"/>
    <col min="9731" max="9731" width="18.42578125" customWidth="1"/>
    <col min="9732" max="9732" width="18.140625" customWidth="1"/>
    <col min="9733" max="9733" width="21.140625" customWidth="1"/>
    <col min="9985" max="9985" width="13" bestFit="1" customWidth="1"/>
    <col min="9986" max="9986" width="19.85546875" customWidth="1"/>
    <col min="9987" max="9987" width="18.42578125" customWidth="1"/>
    <col min="9988" max="9988" width="18.140625" customWidth="1"/>
    <col min="9989" max="9989" width="21.140625" customWidth="1"/>
    <col min="10241" max="10241" width="13" bestFit="1" customWidth="1"/>
    <col min="10242" max="10242" width="19.85546875" customWidth="1"/>
    <col min="10243" max="10243" width="18.42578125" customWidth="1"/>
    <col min="10244" max="10244" width="18.140625" customWidth="1"/>
    <col min="10245" max="10245" width="21.140625" customWidth="1"/>
    <col min="10497" max="10497" width="13" bestFit="1" customWidth="1"/>
    <col min="10498" max="10498" width="19.85546875" customWidth="1"/>
    <col min="10499" max="10499" width="18.42578125" customWidth="1"/>
    <col min="10500" max="10500" width="18.140625" customWidth="1"/>
    <col min="10501" max="10501" width="21.140625" customWidth="1"/>
    <col min="10753" max="10753" width="13" bestFit="1" customWidth="1"/>
    <col min="10754" max="10754" width="19.85546875" customWidth="1"/>
    <col min="10755" max="10755" width="18.42578125" customWidth="1"/>
    <col min="10756" max="10756" width="18.140625" customWidth="1"/>
    <col min="10757" max="10757" width="21.140625" customWidth="1"/>
    <col min="11009" max="11009" width="13" bestFit="1" customWidth="1"/>
    <col min="11010" max="11010" width="19.85546875" customWidth="1"/>
    <col min="11011" max="11011" width="18.42578125" customWidth="1"/>
    <col min="11012" max="11012" width="18.140625" customWidth="1"/>
    <col min="11013" max="11013" width="21.140625" customWidth="1"/>
    <col min="11265" max="11265" width="13" bestFit="1" customWidth="1"/>
    <col min="11266" max="11266" width="19.85546875" customWidth="1"/>
    <col min="11267" max="11267" width="18.42578125" customWidth="1"/>
    <col min="11268" max="11268" width="18.140625" customWidth="1"/>
    <col min="11269" max="11269" width="21.140625" customWidth="1"/>
    <col min="11521" max="11521" width="13" bestFit="1" customWidth="1"/>
    <col min="11522" max="11522" width="19.85546875" customWidth="1"/>
    <col min="11523" max="11523" width="18.42578125" customWidth="1"/>
    <col min="11524" max="11524" width="18.140625" customWidth="1"/>
    <col min="11525" max="11525" width="21.140625" customWidth="1"/>
    <col min="11777" max="11777" width="13" bestFit="1" customWidth="1"/>
    <col min="11778" max="11778" width="19.85546875" customWidth="1"/>
    <col min="11779" max="11779" width="18.42578125" customWidth="1"/>
    <col min="11780" max="11780" width="18.140625" customWidth="1"/>
    <col min="11781" max="11781" width="21.140625" customWidth="1"/>
    <col min="12033" max="12033" width="13" bestFit="1" customWidth="1"/>
    <col min="12034" max="12034" width="19.85546875" customWidth="1"/>
    <col min="12035" max="12035" width="18.42578125" customWidth="1"/>
    <col min="12036" max="12036" width="18.140625" customWidth="1"/>
    <col min="12037" max="12037" width="21.140625" customWidth="1"/>
    <col min="12289" max="12289" width="13" bestFit="1" customWidth="1"/>
    <col min="12290" max="12290" width="19.85546875" customWidth="1"/>
    <col min="12291" max="12291" width="18.42578125" customWidth="1"/>
    <col min="12292" max="12292" width="18.140625" customWidth="1"/>
    <col min="12293" max="12293" width="21.140625" customWidth="1"/>
    <col min="12545" max="12545" width="13" bestFit="1" customWidth="1"/>
    <col min="12546" max="12546" width="19.85546875" customWidth="1"/>
    <col min="12547" max="12547" width="18.42578125" customWidth="1"/>
    <col min="12548" max="12548" width="18.140625" customWidth="1"/>
    <col min="12549" max="12549" width="21.140625" customWidth="1"/>
    <col min="12801" max="12801" width="13" bestFit="1" customWidth="1"/>
    <col min="12802" max="12802" width="19.85546875" customWidth="1"/>
    <col min="12803" max="12803" width="18.42578125" customWidth="1"/>
    <col min="12804" max="12804" width="18.140625" customWidth="1"/>
    <col min="12805" max="12805" width="21.140625" customWidth="1"/>
    <col min="13057" max="13057" width="13" bestFit="1" customWidth="1"/>
    <col min="13058" max="13058" width="19.85546875" customWidth="1"/>
    <col min="13059" max="13059" width="18.42578125" customWidth="1"/>
    <col min="13060" max="13060" width="18.140625" customWidth="1"/>
    <col min="13061" max="13061" width="21.140625" customWidth="1"/>
    <col min="13313" max="13313" width="13" bestFit="1" customWidth="1"/>
    <col min="13314" max="13314" width="19.85546875" customWidth="1"/>
    <col min="13315" max="13315" width="18.42578125" customWidth="1"/>
    <col min="13316" max="13316" width="18.140625" customWidth="1"/>
    <col min="13317" max="13317" width="21.140625" customWidth="1"/>
    <col min="13569" max="13569" width="13" bestFit="1" customWidth="1"/>
    <col min="13570" max="13570" width="19.85546875" customWidth="1"/>
    <col min="13571" max="13571" width="18.42578125" customWidth="1"/>
    <col min="13572" max="13572" width="18.140625" customWidth="1"/>
    <col min="13573" max="13573" width="21.140625" customWidth="1"/>
    <col min="13825" max="13825" width="13" bestFit="1" customWidth="1"/>
    <col min="13826" max="13826" width="19.85546875" customWidth="1"/>
    <col min="13827" max="13827" width="18.42578125" customWidth="1"/>
    <col min="13828" max="13828" width="18.140625" customWidth="1"/>
    <col min="13829" max="13829" width="21.140625" customWidth="1"/>
    <col min="14081" max="14081" width="13" bestFit="1" customWidth="1"/>
    <col min="14082" max="14082" width="19.85546875" customWidth="1"/>
    <col min="14083" max="14083" width="18.42578125" customWidth="1"/>
    <col min="14084" max="14084" width="18.140625" customWidth="1"/>
    <col min="14085" max="14085" width="21.140625" customWidth="1"/>
    <col min="14337" max="14337" width="13" bestFit="1" customWidth="1"/>
    <col min="14338" max="14338" width="19.85546875" customWidth="1"/>
    <col min="14339" max="14339" width="18.42578125" customWidth="1"/>
    <col min="14340" max="14340" width="18.140625" customWidth="1"/>
    <col min="14341" max="14341" width="21.140625" customWidth="1"/>
    <col min="14593" max="14593" width="13" bestFit="1" customWidth="1"/>
    <col min="14594" max="14594" width="19.85546875" customWidth="1"/>
    <col min="14595" max="14595" width="18.42578125" customWidth="1"/>
    <col min="14596" max="14596" width="18.140625" customWidth="1"/>
    <col min="14597" max="14597" width="21.140625" customWidth="1"/>
    <col min="14849" max="14849" width="13" bestFit="1" customWidth="1"/>
    <col min="14850" max="14850" width="19.85546875" customWidth="1"/>
    <col min="14851" max="14851" width="18.42578125" customWidth="1"/>
    <col min="14852" max="14852" width="18.140625" customWidth="1"/>
    <col min="14853" max="14853" width="21.140625" customWidth="1"/>
    <col min="15105" max="15105" width="13" bestFit="1" customWidth="1"/>
    <col min="15106" max="15106" width="19.85546875" customWidth="1"/>
    <col min="15107" max="15107" width="18.42578125" customWidth="1"/>
    <col min="15108" max="15108" width="18.140625" customWidth="1"/>
    <col min="15109" max="15109" width="21.140625" customWidth="1"/>
    <col min="15361" max="15361" width="13" bestFit="1" customWidth="1"/>
    <col min="15362" max="15362" width="19.85546875" customWidth="1"/>
    <col min="15363" max="15363" width="18.42578125" customWidth="1"/>
    <col min="15364" max="15364" width="18.140625" customWidth="1"/>
    <col min="15365" max="15365" width="21.140625" customWidth="1"/>
    <col min="15617" max="15617" width="13" bestFit="1" customWidth="1"/>
    <col min="15618" max="15618" width="19.85546875" customWidth="1"/>
    <col min="15619" max="15619" width="18.42578125" customWidth="1"/>
    <col min="15620" max="15620" width="18.140625" customWidth="1"/>
    <col min="15621" max="15621" width="21.140625" customWidth="1"/>
    <col min="15873" max="15873" width="13" bestFit="1" customWidth="1"/>
    <col min="15874" max="15874" width="19.85546875" customWidth="1"/>
    <col min="15875" max="15875" width="18.42578125" customWidth="1"/>
    <col min="15876" max="15876" width="18.140625" customWidth="1"/>
    <col min="15877" max="15877" width="21.140625" customWidth="1"/>
    <col min="16129" max="16129" width="13" bestFit="1" customWidth="1"/>
    <col min="16130" max="16130" width="19.85546875" customWidth="1"/>
    <col min="16131" max="16131" width="18.42578125" customWidth="1"/>
    <col min="16132" max="16132" width="18.140625" customWidth="1"/>
    <col min="16133" max="16133" width="21.140625" customWidth="1"/>
  </cols>
  <sheetData>
    <row r="1" spans="1:5" s="2" customFormat="1" ht="63.75" customHeight="1" thickBot="1" x14ac:dyDescent="0.25">
      <c r="A1" s="295" t="s">
        <v>2560</v>
      </c>
      <c r="B1" s="296" t="s">
        <v>2523</v>
      </c>
      <c r="C1" s="297" t="s">
        <v>2524</v>
      </c>
      <c r="D1" s="296" t="s">
        <v>2525</v>
      </c>
      <c r="E1" s="298" t="s">
        <v>2526</v>
      </c>
    </row>
    <row r="2" spans="1:5" x14ac:dyDescent="0.2">
      <c r="A2" s="349" t="s">
        <v>2527</v>
      </c>
      <c r="B2" s="355">
        <v>12496454.375</v>
      </c>
      <c r="C2" s="355">
        <v>3374043</v>
      </c>
      <c r="D2" s="355">
        <v>15870497.375</v>
      </c>
      <c r="E2" s="358">
        <f>D2/D50*100</f>
        <v>2.6450828894961553</v>
      </c>
    </row>
    <row r="3" spans="1:5" x14ac:dyDescent="0.2">
      <c r="A3" s="350"/>
      <c r="B3" s="356"/>
      <c r="C3" s="356"/>
      <c r="D3" s="356"/>
      <c r="E3" s="359"/>
    </row>
    <row r="4" spans="1:5" x14ac:dyDescent="0.2">
      <c r="A4" s="350"/>
      <c r="B4" s="356"/>
      <c r="C4" s="356"/>
      <c r="D4" s="356"/>
      <c r="E4" s="359"/>
    </row>
    <row r="5" spans="1:5" ht="13.5" thickBot="1" x14ac:dyDescent="0.25">
      <c r="A5" s="351"/>
      <c r="B5" s="357"/>
      <c r="C5" s="357"/>
      <c r="D5" s="357"/>
      <c r="E5" s="360"/>
    </row>
    <row r="6" spans="1:5" x14ac:dyDescent="0.2">
      <c r="A6" s="349" t="s">
        <v>2528</v>
      </c>
      <c r="B6" s="352">
        <v>21364387.5</v>
      </c>
      <c r="C6" s="355">
        <v>5768385</v>
      </c>
      <c r="D6" s="355">
        <v>27132772.5</v>
      </c>
      <c r="E6" s="361">
        <f>D6/D50*100</f>
        <v>4.5221287391657334</v>
      </c>
    </row>
    <row r="7" spans="1:5" x14ac:dyDescent="0.2">
      <c r="A7" s="350"/>
      <c r="B7" s="353"/>
      <c r="C7" s="356"/>
      <c r="D7" s="356"/>
      <c r="E7" s="362"/>
    </row>
    <row r="8" spans="1:5" x14ac:dyDescent="0.2">
      <c r="A8" s="350"/>
      <c r="B8" s="353"/>
      <c r="C8" s="356"/>
      <c r="D8" s="356"/>
      <c r="E8" s="362"/>
    </row>
    <row r="9" spans="1:5" ht="13.5" thickBot="1" x14ac:dyDescent="0.25">
      <c r="A9" s="351"/>
      <c r="B9" s="354"/>
      <c r="C9" s="357"/>
      <c r="D9" s="357"/>
      <c r="E9" s="363"/>
    </row>
    <row r="10" spans="1:5" x14ac:dyDescent="0.2">
      <c r="A10" s="349" t="s">
        <v>2529</v>
      </c>
      <c r="B10" s="352">
        <v>49226458.125</v>
      </c>
      <c r="C10" s="355">
        <v>13291144</v>
      </c>
      <c r="D10" s="355">
        <v>62517602.125</v>
      </c>
      <c r="E10" s="361">
        <f>D10/D50*100</f>
        <v>10.419600329203041</v>
      </c>
    </row>
    <row r="11" spans="1:5" x14ac:dyDescent="0.2">
      <c r="A11" s="350"/>
      <c r="B11" s="353"/>
      <c r="C11" s="356"/>
      <c r="D11" s="356"/>
      <c r="E11" s="362"/>
    </row>
    <row r="12" spans="1:5" x14ac:dyDescent="0.2">
      <c r="A12" s="350"/>
      <c r="B12" s="353"/>
      <c r="C12" s="356"/>
      <c r="D12" s="356"/>
      <c r="E12" s="362"/>
    </row>
    <row r="13" spans="1:5" ht="13.5" thickBot="1" x14ac:dyDescent="0.25">
      <c r="A13" s="351"/>
      <c r="B13" s="354"/>
      <c r="C13" s="357"/>
      <c r="D13" s="357"/>
      <c r="E13" s="363"/>
    </row>
    <row r="14" spans="1:5" x14ac:dyDescent="0.2">
      <c r="A14" s="349" t="s">
        <v>2530</v>
      </c>
      <c r="B14" s="352">
        <v>47868901.875</v>
      </c>
      <c r="C14" s="355">
        <v>12924604</v>
      </c>
      <c r="D14" s="355">
        <v>60793505.875</v>
      </c>
      <c r="E14" s="358">
        <f>D14/D50*100</f>
        <v>10.132250954891482</v>
      </c>
    </row>
    <row r="15" spans="1:5" x14ac:dyDescent="0.2">
      <c r="A15" s="350"/>
      <c r="B15" s="353"/>
      <c r="C15" s="356"/>
      <c r="D15" s="356"/>
      <c r="E15" s="359"/>
    </row>
    <row r="16" spans="1:5" x14ac:dyDescent="0.2">
      <c r="A16" s="350"/>
      <c r="B16" s="353"/>
      <c r="C16" s="356"/>
      <c r="D16" s="356"/>
      <c r="E16" s="359"/>
    </row>
    <row r="17" spans="1:5" ht="13.5" thickBot="1" x14ac:dyDescent="0.25">
      <c r="A17" s="351"/>
      <c r="B17" s="354"/>
      <c r="C17" s="357"/>
      <c r="D17" s="357"/>
      <c r="E17" s="360"/>
    </row>
    <row r="18" spans="1:5" x14ac:dyDescent="0.2">
      <c r="A18" s="349" t="s">
        <v>2531</v>
      </c>
      <c r="B18" s="352">
        <v>41905076.8125</v>
      </c>
      <c r="C18" s="355">
        <v>11314371</v>
      </c>
      <c r="D18" s="355">
        <v>53219447.8125</v>
      </c>
      <c r="E18" s="358">
        <f>D18/D50*100</f>
        <v>8.8699079474991791</v>
      </c>
    </row>
    <row r="19" spans="1:5" x14ac:dyDescent="0.2">
      <c r="A19" s="350"/>
      <c r="B19" s="353"/>
      <c r="C19" s="356"/>
      <c r="D19" s="356"/>
      <c r="E19" s="359"/>
    </row>
    <row r="20" spans="1:5" x14ac:dyDescent="0.2">
      <c r="A20" s="350"/>
      <c r="B20" s="353"/>
      <c r="C20" s="356"/>
      <c r="D20" s="356"/>
      <c r="E20" s="359"/>
    </row>
    <row r="21" spans="1:5" ht="13.5" thickBot="1" x14ac:dyDescent="0.25">
      <c r="A21" s="351"/>
      <c r="B21" s="354"/>
      <c r="C21" s="357"/>
      <c r="D21" s="357"/>
      <c r="E21" s="360"/>
    </row>
    <row r="22" spans="1:5" x14ac:dyDescent="0.2">
      <c r="A22" s="349" t="s">
        <v>2532</v>
      </c>
      <c r="B22" s="352">
        <v>56307170.625</v>
      </c>
      <c r="C22" s="355">
        <v>15202936</v>
      </c>
      <c r="D22" s="355">
        <v>71510106.625</v>
      </c>
      <c r="E22" s="358">
        <f>D22/D50*100</f>
        <v>11.918351075612284</v>
      </c>
    </row>
    <row r="23" spans="1:5" x14ac:dyDescent="0.2">
      <c r="A23" s="350"/>
      <c r="B23" s="353"/>
      <c r="C23" s="356"/>
      <c r="D23" s="356"/>
      <c r="E23" s="359"/>
    </row>
    <row r="24" spans="1:5" x14ac:dyDescent="0.2">
      <c r="A24" s="350"/>
      <c r="B24" s="353"/>
      <c r="C24" s="356"/>
      <c r="D24" s="356"/>
      <c r="E24" s="359"/>
    </row>
    <row r="25" spans="1:5" ht="13.5" thickBot="1" x14ac:dyDescent="0.25">
      <c r="A25" s="351"/>
      <c r="B25" s="354"/>
      <c r="C25" s="357"/>
      <c r="D25" s="357"/>
      <c r="E25" s="360"/>
    </row>
    <row r="26" spans="1:5" x14ac:dyDescent="0.2">
      <c r="A26" s="349" t="s">
        <v>2533</v>
      </c>
      <c r="B26" s="352">
        <v>44462570.5625</v>
      </c>
      <c r="C26" s="355">
        <v>12004894</v>
      </c>
      <c r="D26" s="355">
        <v>56467464.5625</v>
      </c>
      <c r="E26" s="358">
        <f>D26/D50*100</f>
        <v>9.4112440712022281</v>
      </c>
    </row>
    <row r="27" spans="1:5" x14ac:dyDescent="0.2">
      <c r="A27" s="350"/>
      <c r="B27" s="353"/>
      <c r="C27" s="356"/>
      <c r="D27" s="356"/>
      <c r="E27" s="359"/>
    </row>
    <row r="28" spans="1:5" x14ac:dyDescent="0.2">
      <c r="A28" s="350"/>
      <c r="B28" s="353"/>
      <c r="C28" s="356"/>
      <c r="D28" s="356"/>
      <c r="E28" s="359"/>
    </row>
    <row r="29" spans="1:5" ht="13.5" thickBot="1" x14ac:dyDescent="0.25">
      <c r="A29" s="351"/>
      <c r="B29" s="354"/>
      <c r="C29" s="357"/>
      <c r="D29" s="357"/>
      <c r="E29" s="360"/>
    </row>
    <row r="30" spans="1:5" x14ac:dyDescent="0.2">
      <c r="A30" s="349" t="s">
        <v>2534</v>
      </c>
      <c r="B30" s="352">
        <v>43190926.875</v>
      </c>
      <c r="C30" s="355">
        <v>11661550</v>
      </c>
      <c r="D30" s="355">
        <v>54852476.875</v>
      </c>
      <c r="E30" s="358">
        <f>D30/D50*100</f>
        <v>9.1420794572637671</v>
      </c>
    </row>
    <row r="31" spans="1:5" x14ac:dyDescent="0.2">
      <c r="A31" s="350"/>
      <c r="B31" s="353"/>
      <c r="C31" s="356"/>
      <c r="D31" s="356"/>
      <c r="E31" s="359"/>
    </row>
    <row r="32" spans="1:5" x14ac:dyDescent="0.2">
      <c r="A32" s="350"/>
      <c r="B32" s="353"/>
      <c r="C32" s="356"/>
      <c r="D32" s="356"/>
      <c r="E32" s="359"/>
    </row>
    <row r="33" spans="1:5" ht="13.5" thickBot="1" x14ac:dyDescent="0.25">
      <c r="A33" s="351"/>
      <c r="B33" s="354"/>
      <c r="C33" s="357"/>
      <c r="D33" s="357"/>
      <c r="E33" s="360"/>
    </row>
    <row r="34" spans="1:5" x14ac:dyDescent="0.2">
      <c r="A34" s="349" t="s">
        <v>2535</v>
      </c>
      <c r="B34" s="352">
        <v>40921951.8125</v>
      </c>
      <c r="C34" s="355">
        <v>11048927</v>
      </c>
      <c r="D34" s="355">
        <v>51970878.8125</v>
      </c>
      <c r="E34" s="358">
        <f>D34/D50*100</f>
        <v>8.6618131146644064</v>
      </c>
    </row>
    <row r="35" spans="1:5" x14ac:dyDescent="0.2">
      <c r="A35" s="350"/>
      <c r="B35" s="353"/>
      <c r="C35" s="356"/>
      <c r="D35" s="356"/>
      <c r="E35" s="359"/>
    </row>
    <row r="36" spans="1:5" x14ac:dyDescent="0.2">
      <c r="A36" s="350"/>
      <c r="B36" s="353"/>
      <c r="C36" s="356"/>
      <c r="D36" s="356"/>
      <c r="E36" s="359"/>
    </row>
    <row r="37" spans="1:5" ht="13.5" thickBot="1" x14ac:dyDescent="0.25">
      <c r="A37" s="351"/>
      <c r="B37" s="354"/>
      <c r="C37" s="357"/>
      <c r="D37" s="357"/>
      <c r="E37" s="360"/>
    </row>
    <row r="38" spans="1:5" x14ac:dyDescent="0.2">
      <c r="A38" s="349" t="s">
        <v>2536</v>
      </c>
      <c r="B38" s="352">
        <v>38405901.875</v>
      </c>
      <c r="C38" s="355">
        <v>10369594</v>
      </c>
      <c r="D38" s="355">
        <v>48775495.875</v>
      </c>
      <c r="E38" s="358">
        <f>D38/D50*100</f>
        <v>8.1292492930236726</v>
      </c>
    </row>
    <row r="39" spans="1:5" x14ac:dyDescent="0.2">
      <c r="A39" s="350"/>
      <c r="B39" s="353"/>
      <c r="C39" s="356"/>
      <c r="D39" s="356"/>
      <c r="E39" s="359"/>
    </row>
    <row r="40" spans="1:5" x14ac:dyDescent="0.2">
      <c r="A40" s="350"/>
      <c r="B40" s="353"/>
      <c r="C40" s="356"/>
      <c r="D40" s="356"/>
      <c r="E40" s="359"/>
    </row>
    <row r="41" spans="1:5" ht="13.5" thickBot="1" x14ac:dyDescent="0.25">
      <c r="A41" s="351"/>
      <c r="B41" s="354"/>
      <c r="C41" s="357"/>
      <c r="D41" s="357"/>
      <c r="E41" s="360"/>
    </row>
    <row r="42" spans="1:5" x14ac:dyDescent="0.2">
      <c r="A42" s="349" t="s">
        <v>2537</v>
      </c>
      <c r="B42" s="352">
        <v>52934867.125</v>
      </c>
      <c r="C42" s="355">
        <v>14292414</v>
      </c>
      <c r="D42" s="355">
        <v>67227281.125</v>
      </c>
      <c r="E42" s="358">
        <f>D42/D50*100</f>
        <v>11.20454682732244</v>
      </c>
    </row>
    <row r="43" spans="1:5" x14ac:dyDescent="0.2">
      <c r="A43" s="350"/>
      <c r="B43" s="353"/>
      <c r="C43" s="356"/>
      <c r="D43" s="356"/>
      <c r="E43" s="359"/>
    </row>
    <row r="44" spans="1:5" x14ac:dyDescent="0.2">
      <c r="A44" s="350"/>
      <c r="B44" s="353"/>
      <c r="C44" s="356"/>
      <c r="D44" s="356"/>
      <c r="E44" s="359"/>
    </row>
    <row r="45" spans="1:5" ht="13.5" thickBot="1" x14ac:dyDescent="0.25">
      <c r="A45" s="351"/>
      <c r="B45" s="354"/>
      <c r="C45" s="357"/>
      <c r="D45" s="357"/>
      <c r="E45" s="360"/>
    </row>
    <row r="46" spans="1:5" x14ac:dyDescent="0.2">
      <c r="A46" s="349" t="s">
        <v>2538</v>
      </c>
      <c r="B46" s="352">
        <v>23356276.875</v>
      </c>
      <c r="C46" s="355">
        <v>6306195</v>
      </c>
      <c r="D46" s="355">
        <v>29662471.875</v>
      </c>
      <c r="E46" s="358">
        <f>D46/D50*100</f>
        <v>4.9437453006556105</v>
      </c>
    </row>
    <row r="47" spans="1:5" x14ac:dyDescent="0.2">
      <c r="A47" s="350"/>
      <c r="B47" s="353"/>
      <c r="C47" s="356"/>
      <c r="D47" s="356"/>
      <c r="E47" s="359"/>
    </row>
    <row r="48" spans="1:5" x14ac:dyDescent="0.2">
      <c r="A48" s="350"/>
      <c r="B48" s="353"/>
      <c r="C48" s="356"/>
      <c r="D48" s="356"/>
      <c r="E48" s="359"/>
    </row>
    <row r="49" spans="1:5" ht="13.5" thickBot="1" x14ac:dyDescent="0.25">
      <c r="A49" s="351"/>
      <c r="B49" s="354"/>
      <c r="C49" s="357"/>
      <c r="D49" s="357"/>
      <c r="E49" s="360"/>
    </row>
    <row r="50" spans="1:5" ht="35.25" customHeight="1" thickBot="1" x14ac:dyDescent="0.3">
      <c r="A50" s="299" t="s">
        <v>2247</v>
      </c>
      <c r="B50" s="300">
        <f>SUM(B2:B49)</f>
        <v>472440944.4375</v>
      </c>
      <c r="C50" s="300">
        <f>SUM(C2:C49)</f>
        <v>127559057</v>
      </c>
      <c r="D50" s="300">
        <f>SUM(D2:D49)</f>
        <v>600000001.4375</v>
      </c>
      <c r="E50" s="301"/>
    </row>
    <row r="51" spans="1:5" x14ac:dyDescent="0.2">
      <c r="B51" s="302"/>
    </row>
  </sheetData>
  <mergeCells count="60">
    <mergeCell ref="A6:A9"/>
    <mergeCell ref="B6:B9"/>
    <mergeCell ref="C6:C9"/>
    <mergeCell ref="D6:D9"/>
    <mergeCell ref="E6:E9"/>
    <mergeCell ref="A2:A5"/>
    <mergeCell ref="B2:B5"/>
    <mergeCell ref="C2:C5"/>
    <mergeCell ref="D2:D5"/>
    <mergeCell ref="E2:E5"/>
    <mergeCell ref="A14:A17"/>
    <mergeCell ref="B14:B17"/>
    <mergeCell ref="C14:C17"/>
    <mergeCell ref="D14:D17"/>
    <mergeCell ref="E14:E17"/>
    <mergeCell ref="A10:A13"/>
    <mergeCell ref="B10:B13"/>
    <mergeCell ref="C10:C13"/>
    <mergeCell ref="D10:D13"/>
    <mergeCell ref="E10:E13"/>
    <mergeCell ref="A22:A25"/>
    <mergeCell ref="B22:B25"/>
    <mergeCell ref="C22:C25"/>
    <mergeCell ref="D22:D25"/>
    <mergeCell ref="E22:E25"/>
    <mergeCell ref="A18:A21"/>
    <mergeCell ref="B18:B21"/>
    <mergeCell ref="C18:C21"/>
    <mergeCell ref="D18:D21"/>
    <mergeCell ref="E18:E21"/>
    <mergeCell ref="A30:A33"/>
    <mergeCell ref="B30:B33"/>
    <mergeCell ref="C30:C33"/>
    <mergeCell ref="D30:D33"/>
    <mergeCell ref="E30:E33"/>
    <mergeCell ref="A26:A29"/>
    <mergeCell ref="B26:B29"/>
    <mergeCell ref="C26:C29"/>
    <mergeCell ref="D26:D29"/>
    <mergeCell ref="E26:E29"/>
    <mergeCell ref="A38:A41"/>
    <mergeCell ref="B38:B41"/>
    <mergeCell ref="C38:C41"/>
    <mergeCell ref="D38:D41"/>
    <mergeCell ref="E38:E41"/>
    <mergeCell ref="A34:A37"/>
    <mergeCell ref="B34:B37"/>
    <mergeCell ref="C34:C37"/>
    <mergeCell ref="D34:D37"/>
    <mergeCell ref="E34:E37"/>
    <mergeCell ref="A46:A49"/>
    <mergeCell ref="B46:B49"/>
    <mergeCell ref="C46:C49"/>
    <mergeCell ref="D46:D49"/>
    <mergeCell ref="E46:E49"/>
    <mergeCell ref="A42:A45"/>
    <mergeCell ref="B42:B45"/>
    <mergeCell ref="C42:C45"/>
    <mergeCell ref="D42:D45"/>
    <mergeCell ref="E42:E45"/>
  </mergeCells>
  <pageMargins left="0.75" right="0.75" top="1" bottom="1" header="0.5" footer="0.5"/>
  <pageSetup paperSize="9" scale="97" orientation="portrait" r:id="rId1"/>
  <headerFooter alignWithMargins="0">
    <oddHeader>&amp;C&amp;14Számlázási ütemterv&amp;R&amp;12 10. számú melléklet</oddHeader>
    <oddFooter xml:space="preserve">&amp;RVállalkozási szerződés
 2022. januártól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5E83-7A67-407D-956E-5D3DD4A65129}">
  <sheetPr>
    <pageSetUpPr fitToPage="1"/>
  </sheetPr>
  <dimension ref="A1:AG558"/>
  <sheetViews>
    <sheetView view="pageLayout" topLeftCell="A278" zoomScale="55" zoomScaleNormal="85" zoomScaleSheetLayoutView="55" zoomScalePageLayoutView="55" workbookViewId="0">
      <selection activeCell="AK13" sqref="AK13"/>
    </sheetView>
  </sheetViews>
  <sheetFormatPr defaultRowHeight="19.5" customHeight="1" x14ac:dyDescent="0.2"/>
  <cols>
    <col min="1" max="1" width="9.42578125" style="26" customWidth="1"/>
    <col min="2" max="2" width="31.5703125" style="43" customWidth="1"/>
    <col min="3" max="3" width="10.42578125" style="42" customWidth="1"/>
    <col min="4" max="4" width="13.85546875" style="42" customWidth="1"/>
    <col min="5" max="5" width="11.85546875" style="42" hidden="1" customWidth="1"/>
    <col min="6" max="6" width="38" style="26" customWidth="1"/>
    <col min="7" max="7" width="17.7109375" style="26" hidden="1" customWidth="1"/>
    <col min="8" max="8" width="22.5703125" style="37" hidden="1" customWidth="1"/>
    <col min="9" max="9" width="29.28515625" style="26" hidden="1" customWidth="1"/>
    <col min="10" max="11" width="11.5703125" style="38" hidden="1" customWidth="1"/>
    <col min="12" max="12" width="34.140625" style="41" hidden="1" customWidth="1"/>
    <col min="13" max="13" width="11.42578125" style="37" hidden="1" customWidth="1"/>
    <col min="14" max="16" width="10.42578125" style="37" hidden="1" customWidth="1"/>
    <col min="17" max="21" width="10.42578125" style="38" hidden="1" customWidth="1"/>
    <col min="22" max="22" width="12.7109375" style="26" hidden="1" customWidth="1"/>
    <col min="23" max="23" width="15.7109375" style="26" hidden="1" customWidth="1"/>
    <col min="24" max="24" width="13.7109375" style="40" hidden="1" customWidth="1"/>
    <col min="25" max="25" width="13.5703125" style="39" hidden="1" customWidth="1"/>
    <col min="26" max="26" width="18.5703125" style="26" hidden="1" customWidth="1"/>
    <col min="27" max="27" width="20" style="37" hidden="1" customWidth="1"/>
    <col min="28" max="28" width="21.28515625" style="38" hidden="1" customWidth="1"/>
    <col min="29" max="29" width="17.5703125" style="37" hidden="1" customWidth="1"/>
    <col min="30" max="30" width="13.28515625" style="26" hidden="1" customWidth="1"/>
    <col min="31" max="31" width="11.42578125" style="26" hidden="1" customWidth="1"/>
    <col min="32" max="32" width="29.28515625" style="26" hidden="1" customWidth="1"/>
    <col min="33" max="33" width="51.5703125" style="26" hidden="1" customWidth="1"/>
    <col min="34" max="16384" width="9.140625" style="26"/>
  </cols>
  <sheetData>
    <row r="1" spans="1:33" s="137" customFormat="1" ht="82.5" customHeight="1" x14ac:dyDescent="0.2">
      <c r="A1" s="146" t="s">
        <v>1919</v>
      </c>
      <c r="B1" s="145" t="s">
        <v>1918</v>
      </c>
      <c r="C1" s="144" t="s">
        <v>1917</v>
      </c>
      <c r="D1" s="144" t="s">
        <v>1916</v>
      </c>
      <c r="E1" s="144" t="s">
        <v>1915</v>
      </c>
      <c r="F1" s="138" t="s">
        <v>1914</v>
      </c>
      <c r="G1" s="138" t="s">
        <v>1913</v>
      </c>
      <c r="H1" s="138" t="s">
        <v>1912</v>
      </c>
      <c r="I1" s="138" t="s">
        <v>1911</v>
      </c>
      <c r="J1" s="138" t="s">
        <v>1910</v>
      </c>
      <c r="K1" s="138" t="s">
        <v>1909</v>
      </c>
      <c r="L1" s="138" t="s">
        <v>1908</v>
      </c>
      <c r="M1" s="143" t="s">
        <v>1907</v>
      </c>
      <c r="N1" s="143" t="s">
        <v>1906</v>
      </c>
      <c r="O1" s="143" t="s">
        <v>1905</v>
      </c>
      <c r="P1" s="143" t="s">
        <v>1904</v>
      </c>
      <c r="Q1" s="143" t="s">
        <v>1903</v>
      </c>
      <c r="R1" s="143" t="s">
        <v>1902</v>
      </c>
      <c r="S1" s="143" t="s">
        <v>1901</v>
      </c>
      <c r="T1" s="143" t="s">
        <v>1900</v>
      </c>
      <c r="U1" s="143" t="s">
        <v>1899</v>
      </c>
      <c r="V1" s="142" t="s">
        <v>1898</v>
      </c>
      <c r="W1" s="142" t="s">
        <v>1897</v>
      </c>
      <c r="X1" s="138" t="s">
        <v>1896</v>
      </c>
      <c r="Y1" s="141" t="s">
        <v>1895</v>
      </c>
      <c r="Z1" s="138" t="s">
        <v>1894</v>
      </c>
      <c r="AA1" s="140" t="s">
        <v>1893</v>
      </c>
      <c r="AB1" s="138" t="s">
        <v>1892</v>
      </c>
      <c r="AC1" s="139" t="s">
        <v>1891</v>
      </c>
      <c r="AD1" s="138" t="s">
        <v>1890</v>
      </c>
      <c r="AE1" s="138" t="s">
        <v>1889</v>
      </c>
      <c r="AF1" s="138" t="s">
        <v>1888</v>
      </c>
      <c r="AG1" s="281" t="s">
        <v>2478</v>
      </c>
    </row>
    <row r="2" spans="1:33" ht="25.5" x14ac:dyDescent="0.2">
      <c r="A2" s="56" t="s">
        <v>1887</v>
      </c>
      <c r="B2" s="76" t="s">
        <v>1874</v>
      </c>
      <c r="C2" s="73" t="s">
        <v>1873</v>
      </c>
      <c r="D2" s="73" t="s">
        <v>377</v>
      </c>
      <c r="E2" s="73" t="s">
        <v>159</v>
      </c>
      <c r="F2" s="34" t="s">
        <v>520</v>
      </c>
      <c r="G2" s="34" t="s">
        <v>617</v>
      </c>
      <c r="H2" s="59" t="s">
        <v>655</v>
      </c>
      <c r="I2" s="34" t="s">
        <v>1825</v>
      </c>
      <c r="J2" s="63" t="s">
        <v>432</v>
      </c>
      <c r="K2" s="63"/>
      <c r="L2" s="77" t="s">
        <v>1886</v>
      </c>
      <c r="M2" s="59"/>
      <c r="N2" s="59"/>
      <c r="O2" s="59"/>
      <c r="P2" s="59"/>
      <c r="Q2" s="63"/>
      <c r="R2" s="58">
        <v>42696</v>
      </c>
      <c r="S2" s="58"/>
      <c r="T2" s="58"/>
      <c r="U2" s="58"/>
      <c r="V2" s="58">
        <v>44158</v>
      </c>
      <c r="W2" s="58"/>
      <c r="X2" s="58">
        <f>MAX(Játszóeszközök[[#This Row],[Időszakos ellenőrzés 2011.]:[Időszakos ellenőrzés 2020.]])</f>
        <v>44158</v>
      </c>
      <c r="Y2" s="57">
        <f>IF(X2&gt;=44044,YEAR(X2)+3,YEAR(X2)+4)</f>
        <v>2023</v>
      </c>
      <c r="Z2" s="34" t="s">
        <v>430</v>
      </c>
      <c r="AA2" s="136"/>
      <c r="AB2" s="58">
        <v>43208</v>
      </c>
      <c r="AC2" s="62"/>
      <c r="AD2" s="34"/>
      <c r="AE2" s="34" t="s">
        <v>157</v>
      </c>
      <c r="AF2" s="34" t="s">
        <v>156</v>
      </c>
      <c r="AG2" s="279" t="s">
        <v>2489</v>
      </c>
    </row>
    <row r="3" spans="1:33" s="113" customFormat="1" ht="12.75" x14ac:dyDescent="0.2">
      <c r="A3" s="56" t="s">
        <v>1885</v>
      </c>
      <c r="B3" s="76" t="s">
        <v>1874</v>
      </c>
      <c r="C3" s="73" t="s">
        <v>1873</v>
      </c>
      <c r="D3" s="73" t="s">
        <v>377</v>
      </c>
      <c r="E3" s="73" t="s">
        <v>159</v>
      </c>
      <c r="F3" s="34" t="s">
        <v>812</v>
      </c>
      <c r="G3" s="34" t="s">
        <v>655</v>
      </c>
      <c r="H3" s="59" t="s">
        <v>1884</v>
      </c>
      <c r="I3" s="34" t="s">
        <v>432</v>
      </c>
      <c r="J3" s="63" t="s">
        <v>476</v>
      </c>
      <c r="K3" s="63"/>
      <c r="L3" s="77" t="s">
        <v>1860</v>
      </c>
      <c r="M3" s="68"/>
      <c r="N3" s="68"/>
      <c r="O3" s="68"/>
      <c r="P3" s="68"/>
      <c r="Q3" s="114"/>
      <c r="R3" s="117">
        <v>42696</v>
      </c>
      <c r="S3" s="117"/>
      <c r="T3" s="117"/>
      <c r="U3" s="117"/>
      <c r="V3" s="117">
        <v>44158</v>
      </c>
      <c r="W3" s="117"/>
      <c r="X3" s="58">
        <f>MAX(Játszóeszközök[[#This Row],[Időszakos ellenőrzés 2011.]:[Időszakos ellenőrzés 2020.]])</f>
        <v>44158</v>
      </c>
      <c r="Y3" s="57">
        <f>IF(X3&gt;=44044,YEAR(X3)+3,YEAR(X3)+4)</f>
        <v>2023</v>
      </c>
      <c r="Z3" s="34" t="s">
        <v>430</v>
      </c>
      <c r="AA3" s="59"/>
      <c r="AB3" s="114"/>
      <c r="AC3" s="62"/>
      <c r="AD3" s="64"/>
      <c r="AE3" s="34" t="s">
        <v>157</v>
      </c>
      <c r="AF3" s="34" t="s">
        <v>156</v>
      </c>
      <c r="AG3" s="279"/>
    </row>
    <row r="4" spans="1:33" s="113" customFormat="1" ht="12.75" x14ac:dyDescent="0.2">
      <c r="A4" s="56" t="s">
        <v>1883</v>
      </c>
      <c r="B4" s="76" t="s">
        <v>1874</v>
      </c>
      <c r="C4" s="73" t="s">
        <v>1873</v>
      </c>
      <c r="D4" s="73" t="s">
        <v>377</v>
      </c>
      <c r="E4" s="73" t="s">
        <v>159</v>
      </c>
      <c r="F4" s="34" t="s">
        <v>1882</v>
      </c>
      <c r="G4" s="34" t="s">
        <v>1272</v>
      </c>
      <c r="H4" s="59" t="s">
        <v>1881</v>
      </c>
      <c r="I4" s="34" t="s">
        <v>1880</v>
      </c>
      <c r="J4" s="63" t="s">
        <v>1064</v>
      </c>
      <c r="K4" s="63"/>
      <c r="L4" s="77" t="s">
        <v>1860</v>
      </c>
      <c r="M4" s="68"/>
      <c r="N4" s="68"/>
      <c r="O4" s="68"/>
      <c r="P4" s="68"/>
      <c r="Q4" s="114"/>
      <c r="R4" s="114"/>
      <c r="S4" s="114"/>
      <c r="T4" s="117">
        <v>43216</v>
      </c>
      <c r="U4" s="117"/>
      <c r="V4" s="117"/>
      <c r="W4" s="117"/>
      <c r="X4" s="58">
        <f>MAX(Játszóeszközök[[#This Row],[Időszakos ellenőrzés 2011.]:[Időszakos ellenőrzés 2020.]])</f>
        <v>43216</v>
      </c>
      <c r="Y4" s="57">
        <f>IF(X4&gt;=44044,YEAR(X4)+3,YEAR(X4)+4)</f>
        <v>2022</v>
      </c>
      <c r="Z4" s="34" t="s">
        <v>430</v>
      </c>
      <c r="AA4" s="59"/>
      <c r="AB4" s="114"/>
      <c r="AC4" s="62"/>
      <c r="AD4" s="64"/>
      <c r="AE4" s="34" t="s">
        <v>157</v>
      </c>
      <c r="AF4" s="34" t="s">
        <v>156</v>
      </c>
      <c r="AG4" s="279"/>
    </row>
    <row r="5" spans="1:33" s="113" customFormat="1" ht="12.75" x14ac:dyDescent="0.2">
      <c r="A5" s="56" t="s">
        <v>1879</v>
      </c>
      <c r="B5" s="76" t="s">
        <v>1874</v>
      </c>
      <c r="C5" s="73" t="s">
        <v>1873</v>
      </c>
      <c r="D5" s="73" t="s">
        <v>377</v>
      </c>
      <c r="E5" s="73" t="s">
        <v>159</v>
      </c>
      <c r="F5" s="34" t="s">
        <v>1878</v>
      </c>
      <c r="G5" s="34" t="s">
        <v>1272</v>
      </c>
      <c r="H5" s="59" t="s">
        <v>1877</v>
      </c>
      <c r="I5" s="34" t="s">
        <v>1876</v>
      </c>
      <c r="J5" s="63" t="s">
        <v>1064</v>
      </c>
      <c r="K5" s="63"/>
      <c r="L5" s="77" t="s">
        <v>1860</v>
      </c>
      <c r="M5" s="68"/>
      <c r="N5" s="68"/>
      <c r="O5" s="68"/>
      <c r="P5" s="68"/>
      <c r="Q5" s="114"/>
      <c r="R5" s="114"/>
      <c r="S5" s="114"/>
      <c r="T5" s="117">
        <v>43216</v>
      </c>
      <c r="U5" s="117"/>
      <c r="V5" s="117"/>
      <c r="W5" s="117"/>
      <c r="X5" s="58">
        <f>MAX(Játszóeszközök[[#This Row],[Időszakos ellenőrzés 2011.]:[Időszakos ellenőrzés 2020.]])</f>
        <v>43216</v>
      </c>
      <c r="Y5" s="57">
        <f>IF(X5&gt;=44044,YEAR(X5)+3,YEAR(X5)+4)</f>
        <v>2022</v>
      </c>
      <c r="Z5" s="34" t="s">
        <v>430</v>
      </c>
      <c r="AA5" s="59"/>
      <c r="AB5" s="114"/>
      <c r="AC5" s="62"/>
      <c r="AD5" s="64"/>
      <c r="AE5" s="34" t="s">
        <v>157</v>
      </c>
      <c r="AF5" s="34" t="s">
        <v>156</v>
      </c>
      <c r="AG5" s="279"/>
    </row>
    <row r="6" spans="1:33" s="78" customFormat="1" ht="12.75" hidden="1" x14ac:dyDescent="0.2">
      <c r="A6" s="89" t="s">
        <v>1875</v>
      </c>
      <c r="B6" s="88" t="s">
        <v>1874</v>
      </c>
      <c r="C6" s="87" t="s">
        <v>1873</v>
      </c>
      <c r="D6" s="87" t="s">
        <v>377</v>
      </c>
      <c r="E6" s="87" t="s">
        <v>445</v>
      </c>
      <c r="F6" s="79" t="s">
        <v>1056</v>
      </c>
      <c r="G6" s="79" t="s">
        <v>655</v>
      </c>
      <c r="H6" s="82" t="s">
        <v>1853</v>
      </c>
      <c r="I6" s="79" t="s">
        <v>432</v>
      </c>
      <c r="J6" s="81" t="s">
        <v>432</v>
      </c>
      <c r="K6" s="81"/>
      <c r="L6" s="86"/>
      <c r="M6" s="82"/>
      <c r="N6" s="84">
        <v>41247</v>
      </c>
      <c r="O6" s="82"/>
      <c r="P6" s="82"/>
      <c r="Q6" s="81"/>
      <c r="R6" s="81"/>
      <c r="S6" s="81"/>
      <c r="T6" s="84"/>
      <c r="U6" s="84"/>
      <c r="V6" s="84"/>
      <c r="W6" s="84"/>
      <c r="X6" s="84">
        <f>MAX(Játszóeszközök[[#This Row],[Időszakos ellenőrzés 2011.]:[Időszakos ellenőrzés 2020.]])</f>
        <v>41247</v>
      </c>
      <c r="Y6" s="83"/>
      <c r="Z6" s="79" t="s">
        <v>442</v>
      </c>
      <c r="AA6" s="82"/>
      <c r="AB6" s="81"/>
      <c r="AC6" s="80" t="s">
        <v>476</v>
      </c>
      <c r="AD6" s="79"/>
      <c r="AE6" s="34" t="s">
        <v>157</v>
      </c>
      <c r="AF6" s="34" t="s">
        <v>156</v>
      </c>
      <c r="AG6" s="279"/>
    </row>
    <row r="7" spans="1:33" ht="12.75" x14ac:dyDescent="0.2">
      <c r="A7" s="56" t="s">
        <v>1872</v>
      </c>
      <c r="B7" s="76" t="s">
        <v>1869</v>
      </c>
      <c r="C7" s="73" t="s">
        <v>1868</v>
      </c>
      <c r="D7" s="73" t="s">
        <v>377</v>
      </c>
      <c r="E7" s="73" t="s">
        <v>159</v>
      </c>
      <c r="F7" s="34" t="s">
        <v>520</v>
      </c>
      <c r="G7" s="34" t="s">
        <v>655</v>
      </c>
      <c r="H7" s="59" t="s">
        <v>1833</v>
      </c>
      <c r="I7" s="34" t="s">
        <v>1871</v>
      </c>
      <c r="J7" s="63" t="s">
        <v>432</v>
      </c>
      <c r="K7" s="63"/>
      <c r="L7" s="77" t="s">
        <v>680</v>
      </c>
      <c r="M7" s="59"/>
      <c r="N7" s="59"/>
      <c r="O7" s="59"/>
      <c r="P7" s="59"/>
      <c r="Q7" s="63"/>
      <c r="R7" s="63"/>
      <c r="S7" s="63"/>
      <c r="T7" s="58">
        <v>43402</v>
      </c>
      <c r="U7" s="63"/>
      <c r="V7" s="63"/>
      <c r="W7" s="63"/>
      <c r="X7" s="58">
        <f>MAX(Játszóeszközök[[#This Row],[Időszakos ellenőrzés 2011.]:[Időszakos ellenőrzés 2020.]])</f>
        <v>43402</v>
      </c>
      <c r="Y7" s="57">
        <f>IF(X7&gt;=44044,YEAR(X7)+3,YEAR(X7)+4)</f>
        <v>2022</v>
      </c>
      <c r="Z7" s="34" t="s">
        <v>517</v>
      </c>
      <c r="AA7" s="59"/>
      <c r="AB7" s="58">
        <v>44012</v>
      </c>
      <c r="AC7" s="62"/>
      <c r="AD7" s="34"/>
      <c r="AE7" s="34" t="s">
        <v>157</v>
      </c>
      <c r="AF7" s="34" t="s">
        <v>156</v>
      </c>
      <c r="AG7" s="279"/>
    </row>
    <row r="8" spans="1:33" ht="12.75" x14ac:dyDescent="0.2">
      <c r="A8" s="56" t="s">
        <v>1870</v>
      </c>
      <c r="B8" s="76" t="s">
        <v>1869</v>
      </c>
      <c r="C8" s="73" t="s">
        <v>1868</v>
      </c>
      <c r="D8" s="73" t="s">
        <v>377</v>
      </c>
      <c r="E8" s="73" t="s">
        <v>159</v>
      </c>
      <c r="F8" s="34" t="s">
        <v>721</v>
      </c>
      <c r="G8" s="34" t="s">
        <v>655</v>
      </c>
      <c r="H8" s="59" t="s">
        <v>1833</v>
      </c>
      <c r="I8" s="34" t="s">
        <v>1867</v>
      </c>
      <c r="J8" s="63" t="s">
        <v>432</v>
      </c>
      <c r="K8" s="63"/>
      <c r="L8" s="77" t="s">
        <v>1866</v>
      </c>
      <c r="M8" s="59"/>
      <c r="N8" s="59"/>
      <c r="O8" s="59"/>
      <c r="P8" s="59"/>
      <c r="Q8" s="63"/>
      <c r="R8" s="63"/>
      <c r="S8" s="63"/>
      <c r="T8" s="58">
        <v>43402</v>
      </c>
      <c r="U8" s="63"/>
      <c r="V8" s="63"/>
      <c r="W8" s="63"/>
      <c r="X8" s="58">
        <f>MAX(Játszóeszközök[[#This Row],[Időszakos ellenőrzés 2011.]:[Időszakos ellenőrzés 2020.]])</f>
        <v>43402</v>
      </c>
      <c r="Y8" s="57">
        <f>IF(X8&gt;=44044,YEAR(X8)+3,YEAR(X8)+4)</f>
        <v>2022</v>
      </c>
      <c r="Z8" s="34" t="s">
        <v>463</v>
      </c>
      <c r="AA8" s="59"/>
      <c r="AB8" s="58">
        <v>44012</v>
      </c>
      <c r="AC8" s="62"/>
      <c r="AD8" s="34"/>
      <c r="AE8" s="34" t="s">
        <v>157</v>
      </c>
      <c r="AF8" s="34" t="s">
        <v>156</v>
      </c>
      <c r="AG8" s="279"/>
    </row>
    <row r="9" spans="1:33" ht="12.75" x14ac:dyDescent="0.2">
      <c r="A9" s="56" t="s">
        <v>1865</v>
      </c>
      <c r="B9" s="76" t="s">
        <v>1864</v>
      </c>
      <c r="C9" s="73" t="s">
        <v>1863</v>
      </c>
      <c r="D9" s="73" t="s">
        <v>377</v>
      </c>
      <c r="E9" s="73" t="s">
        <v>159</v>
      </c>
      <c r="F9" s="34" t="s">
        <v>867</v>
      </c>
      <c r="G9" s="34" t="s">
        <v>655</v>
      </c>
      <c r="H9" s="59" t="s">
        <v>1862</v>
      </c>
      <c r="I9" s="34" t="s">
        <v>1861</v>
      </c>
      <c r="J9" s="63" t="s">
        <v>432</v>
      </c>
      <c r="K9" s="63"/>
      <c r="L9" s="77" t="s">
        <v>1860</v>
      </c>
      <c r="M9" s="59"/>
      <c r="N9" s="59"/>
      <c r="O9" s="59"/>
      <c r="P9" s="59"/>
      <c r="Q9" s="63"/>
      <c r="R9" s="63"/>
      <c r="S9" s="63"/>
      <c r="T9" s="58">
        <v>43397</v>
      </c>
      <c r="U9" s="63"/>
      <c r="V9" s="63"/>
      <c r="W9" s="63"/>
      <c r="X9" s="58">
        <f>MAX(Játszóeszközök[[#This Row],[Időszakos ellenőrzés 2011.]:[Időszakos ellenőrzés 2020.]])</f>
        <v>43397</v>
      </c>
      <c r="Y9" s="57">
        <f>IF(X9&gt;=44044,YEAR(X9)+3,YEAR(X9)+4)</f>
        <v>2022</v>
      </c>
      <c r="Z9" s="34" t="s">
        <v>517</v>
      </c>
      <c r="AA9" s="91"/>
      <c r="AB9" s="58">
        <v>40757</v>
      </c>
      <c r="AC9" s="62"/>
      <c r="AD9" s="34"/>
      <c r="AE9" s="34" t="s">
        <v>157</v>
      </c>
      <c r="AF9" s="34" t="s">
        <v>156</v>
      </c>
      <c r="AG9" s="279"/>
    </row>
    <row r="10" spans="1:33" s="78" customFormat="1" ht="12.75" hidden="1" x14ac:dyDescent="0.2">
      <c r="A10" s="89" t="s">
        <v>1859</v>
      </c>
      <c r="B10" s="88" t="s">
        <v>1842</v>
      </c>
      <c r="C10" s="87" t="s">
        <v>1841</v>
      </c>
      <c r="D10" s="87" t="s">
        <v>377</v>
      </c>
      <c r="E10" s="87" t="s">
        <v>445</v>
      </c>
      <c r="F10" s="79" t="s">
        <v>1172</v>
      </c>
      <c r="G10" s="79" t="s">
        <v>655</v>
      </c>
      <c r="H10" s="82" t="s">
        <v>1833</v>
      </c>
      <c r="I10" s="79" t="s">
        <v>1858</v>
      </c>
      <c r="J10" s="81" t="s">
        <v>432</v>
      </c>
      <c r="K10" s="81"/>
      <c r="L10" s="86"/>
      <c r="M10" s="82"/>
      <c r="N10" s="82"/>
      <c r="O10" s="82"/>
      <c r="P10" s="82"/>
      <c r="Q10" s="81"/>
      <c r="R10" s="81"/>
      <c r="S10" s="81"/>
      <c r="T10" s="81"/>
      <c r="U10" s="81"/>
      <c r="V10" s="81"/>
      <c r="W10" s="81"/>
      <c r="X10" s="84"/>
      <c r="Y10" s="83"/>
      <c r="Z10" s="79" t="s">
        <v>442</v>
      </c>
      <c r="AA10" s="94"/>
      <c r="AB10" s="84"/>
      <c r="AC10" s="96">
        <v>41579</v>
      </c>
      <c r="AD10" s="79"/>
      <c r="AE10" s="34" t="s">
        <v>157</v>
      </c>
      <c r="AF10" s="34" t="s">
        <v>156</v>
      </c>
      <c r="AG10" s="279"/>
    </row>
    <row r="11" spans="1:33" s="78" customFormat="1" ht="12.75" hidden="1" x14ac:dyDescent="0.2">
      <c r="A11" s="89" t="s">
        <v>1857</v>
      </c>
      <c r="B11" s="88" t="s">
        <v>1842</v>
      </c>
      <c r="C11" s="87" t="s">
        <v>1841</v>
      </c>
      <c r="D11" s="87" t="s">
        <v>377</v>
      </c>
      <c r="E11" s="87" t="s">
        <v>445</v>
      </c>
      <c r="F11" s="79" t="s">
        <v>662</v>
      </c>
      <c r="G11" s="79" t="s">
        <v>655</v>
      </c>
      <c r="H11" s="82" t="s">
        <v>1833</v>
      </c>
      <c r="I11" s="79" t="s">
        <v>1856</v>
      </c>
      <c r="J11" s="81" t="s">
        <v>432</v>
      </c>
      <c r="K11" s="81"/>
      <c r="L11" s="86"/>
      <c r="M11" s="82"/>
      <c r="N11" s="82"/>
      <c r="O11" s="82"/>
      <c r="P11" s="82"/>
      <c r="Q11" s="81"/>
      <c r="R11" s="81"/>
      <c r="S11" s="81"/>
      <c r="T11" s="81"/>
      <c r="U11" s="81"/>
      <c r="V11" s="81"/>
      <c r="W11" s="81"/>
      <c r="X11" s="84"/>
      <c r="Y11" s="83"/>
      <c r="Z11" s="79" t="s">
        <v>442</v>
      </c>
      <c r="AA11" s="94"/>
      <c r="AB11" s="84"/>
      <c r="AC11" s="96">
        <v>41579</v>
      </c>
      <c r="AD11" s="79"/>
      <c r="AE11" s="34" t="s">
        <v>157</v>
      </c>
      <c r="AF11" s="34" t="s">
        <v>156</v>
      </c>
      <c r="AG11" s="279"/>
    </row>
    <row r="12" spans="1:33" ht="38.25" x14ac:dyDescent="0.2">
      <c r="A12" s="56" t="s">
        <v>1855</v>
      </c>
      <c r="B12" s="76" t="s">
        <v>1842</v>
      </c>
      <c r="C12" s="73" t="s">
        <v>1841</v>
      </c>
      <c r="D12" s="73" t="s">
        <v>377</v>
      </c>
      <c r="E12" s="73" t="s">
        <v>159</v>
      </c>
      <c r="F12" s="34" t="s">
        <v>1854</v>
      </c>
      <c r="G12" s="34" t="s">
        <v>655</v>
      </c>
      <c r="H12" s="59" t="s">
        <v>1853</v>
      </c>
      <c r="I12" s="34" t="s">
        <v>1852</v>
      </c>
      <c r="J12" s="63" t="s">
        <v>432</v>
      </c>
      <c r="K12" s="63"/>
      <c r="L12" s="77"/>
      <c r="M12" s="59"/>
      <c r="N12" s="59"/>
      <c r="O12" s="59"/>
      <c r="P12" s="59"/>
      <c r="Q12" s="63"/>
      <c r="R12" s="63"/>
      <c r="S12" s="63"/>
      <c r="T12" s="58">
        <v>43397</v>
      </c>
      <c r="U12" s="63"/>
      <c r="V12" s="63"/>
      <c r="W12" s="63"/>
      <c r="X12" s="58">
        <f>MAX(Játszóeszközök[[#This Row],[Időszakos ellenőrzés 2011.]:[Időszakos ellenőrzés 2020.]])</f>
        <v>43397</v>
      </c>
      <c r="Y12" s="57">
        <f t="shared" ref="Y12:Y18" si="0">IF(X12&gt;=44044,YEAR(X12)+3,YEAR(X12)+4)</f>
        <v>2022</v>
      </c>
      <c r="Z12" s="34" t="s">
        <v>517</v>
      </c>
      <c r="AA12" s="69"/>
      <c r="AB12" s="77" t="s">
        <v>1851</v>
      </c>
      <c r="AC12" s="62"/>
      <c r="AD12" s="34"/>
      <c r="AE12" s="34" t="s">
        <v>157</v>
      </c>
      <c r="AF12" s="34" t="s">
        <v>156</v>
      </c>
      <c r="AG12" s="279"/>
    </row>
    <row r="13" spans="1:33" s="134" customFormat="1" ht="12.75" x14ac:dyDescent="0.2">
      <c r="A13" s="56" t="s">
        <v>1850</v>
      </c>
      <c r="B13" s="76" t="s">
        <v>1842</v>
      </c>
      <c r="C13" s="73" t="s">
        <v>1841</v>
      </c>
      <c r="D13" s="73" t="s">
        <v>377</v>
      </c>
      <c r="E13" s="73" t="s">
        <v>159</v>
      </c>
      <c r="F13" s="70" t="s">
        <v>1849</v>
      </c>
      <c r="G13" s="34" t="s">
        <v>708</v>
      </c>
      <c r="H13" s="69" t="s">
        <v>1848</v>
      </c>
      <c r="I13" s="34"/>
      <c r="J13" s="58">
        <v>41752</v>
      </c>
      <c r="K13" s="58"/>
      <c r="L13" s="72"/>
      <c r="M13" s="91"/>
      <c r="N13" s="91"/>
      <c r="O13" s="91"/>
      <c r="P13" s="91"/>
      <c r="Q13" s="58"/>
      <c r="R13" s="58"/>
      <c r="S13" s="58"/>
      <c r="T13" s="58">
        <v>43397</v>
      </c>
      <c r="U13" s="58"/>
      <c r="V13" s="58"/>
      <c r="W13" s="58"/>
      <c r="X13" s="58">
        <f>MAX(Játszóeszközök[[#This Row],[Időszakos ellenőrzés 2011.]:[Időszakos ellenőrzés 2020.]])</f>
        <v>43397</v>
      </c>
      <c r="Y13" s="57">
        <f t="shared" si="0"/>
        <v>2022</v>
      </c>
      <c r="Z13" s="34" t="s">
        <v>517</v>
      </c>
      <c r="AA13" s="91"/>
      <c r="AB13" s="71"/>
      <c r="AC13" s="111"/>
      <c r="AD13" s="135"/>
      <c r="AE13" s="34" t="s">
        <v>157</v>
      </c>
      <c r="AF13" s="34" t="s">
        <v>156</v>
      </c>
      <c r="AG13" s="279"/>
    </row>
    <row r="14" spans="1:33" s="134" customFormat="1" ht="12.75" x14ac:dyDescent="0.2">
      <c r="A14" s="56" t="s">
        <v>1847</v>
      </c>
      <c r="B14" s="76" t="s">
        <v>1842</v>
      </c>
      <c r="C14" s="73" t="s">
        <v>1841</v>
      </c>
      <c r="D14" s="73" t="s">
        <v>377</v>
      </c>
      <c r="E14" s="73" t="s">
        <v>159</v>
      </c>
      <c r="F14" s="34" t="s">
        <v>1227</v>
      </c>
      <c r="G14" s="34" t="s">
        <v>708</v>
      </c>
      <c r="H14" s="69" t="s">
        <v>1846</v>
      </c>
      <c r="I14" s="34"/>
      <c r="J14" s="58">
        <v>41752</v>
      </c>
      <c r="K14" s="58"/>
      <c r="L14" s="72"/>
      <c r="M14" s="91"/>
      <c r="N14" s="91"/>
      <c r="O14" s="91"/>
      <c r="P14" s="91"/>
      <c r="Q14" s="58"/>
      <c r="R14" s="58"/>
      <c r="S14" s="58"/>
      <c r="T14" s="58">
        <v>43397</v>
      </c>
      <c r="U14" s="58"/>
      <c r="V14" s="58"/>
      <c r="W14" s="58"/>
      <c r="X14" s="58">
        <f>MAX(Játszóeszközök[[#This Row],[Időszakos ellenőrzés 2011.]:[Időszakos ellenőrzés 2020.]])</f>
        <v>43397</v>
      </c>
      <c r="Y14" s="57">
        <f t="shared" si="0"/>
        <v>2022</v>
      </c>
      <c r="Z14" s="34" t="s">
        <v>517</v>
      </c>
      <c r="AA14" s="91"/>
      <c r="AB14" s="71"/>
      <c r="AC14" s="111"/>
      <c r="AD14" s="135"/>
      <c r="AE14" s="34" t="s">
        <v>157</v>
      </c>
      <c r="AF14" s="34" t="s">
        <v>156</v>
      </c>
      <c r="AG14" s="279"/>
    </row>
    <row r="15" spans="1:33" s="134" customFormat="1" ht="12.75" x14ac:dyDescent="0.2">
      <c r="A15" s="56" t="s">
        <v>1845</v>
      </c>
      <c r="B15" s="76" t="s">
        <v>1842</v>
      </c>
      <c r="C15" s="73" t="s">
        <v>1841</v>
      </c>
      <c r="D15" s="73" t="s">
        <v>377</v>
      </c>
      <c r="E15" s="73" t="s">
        <v>159</v>
      </c>
      <c r="F15" s="34" t="s">
        <v>1044</v>
      </c>
      <c r="G15" s="70" t="s">
        <v>714</v>
      </c>
      <c r="H15" s="69" t="s">
        <v>1844</v>
      </c>
      <c r="I15" s="34"/>
      <c r="J15" s="58">
        <v>41752</v>
      </c>
      <c r="K15" s="58"/>
      <c r="L15" s="72"/>
      <c r="M15" s="91"/>
      <c r="N15" s="91"/>
      <c r="O15" s="91"/>
      <c r="P15" s="91"/>
      <c r="Q15" s="58"/>
      <c r="R15" s="58"/>
      <c r="S15" s="58"/>
      <c r="T15" s="58">
        <v>43397</v>
      </c>
      <c r="U15" s="58"/>
      <c r="V15" s="58"/>
      <c r="W15" s="58"/>
      <c r="X15" s="58">
        <f>MAX(Játszóeszközök[[#This Row],[Időszakos ellenőrzés 2011.]:[Időszakos ellenőrzés 2020.]])</f>
        <v>43397</v>
      </c>
      <c r="Y15" s="57">
        <f t="shared" si="0"/>
        <v>2022</v>
      </c>
      <c r="Z15" s="34" t="s">
        <v>430</v>
      </c>
      <c r="AA15" s="91"/>
      <c r="AB15" s="71"/>
      <c r="AC15" s="111"/>
      <c r="AD15" s="135"/>
      <c r="AE15" s="34" t="s">
        <v>157</v>
      </c>
      <c r="AF15" s="34" t="s">
        <v>156</v>
      </c>
      <c r="AG15" s="279"/>
    </row>
    <row r="16" spans="1:33" ht="12.75" x14ac:dyDescent="0.2">
      <c r="A16" s="56" t="s">
        <v>1843</v>
      </c>
      <c r="B16" s="76" t="s">
        <v>1842</v>
      </c>
      <c r="C16" s="73" t="s">
        <v>1841</v>
      </c>
      <c r="D16" s="73" t="s">
        <v>377</v>
      </c>
      <c r="E16" s="73" t="s">
        <v>159</v>
      </c>
      <c r="F16" s="34" t="s">
        <v>393</v>
      </c>
      <c r="G16" s="70" t="s">
        <v>714</v>
      </c>
      <c r="H16" s="69" t="s">
        <v>1840</v>
      </c>
      <c r="I16" s="34"/>
      <c r="J16" s="58">
        <v>41752</v>
      </c>
      <c r="K16" s="58"/>
      <c r="L16" s="72"/>
      <c r="M16" s="91"/>
      <c r="N16" s="91"/>
      <c r="O16" s="91"/>
      <c r="P16" s="91"/>
      <c r="Q16" s="58"/>
      <c r="R16" s="58"/>
      <c r="S16" s="58"/>
      <c r="T16" s="58">
        <v>43397</v>
      </c>
      <c r="U16" s="58"/>
      <c r="V16" s="58"/>
      <c r="W16" s="58"/>
      <c r="X16" s="58">
        <f>MAX(Játszóeszközök[[#This Row],[Időszakos ellenőrzés 2011.]:[Időszakos ellenőrzés 2020.]])</f>
        <v>43397</v>
      </c>
      <c r="Y16" s="57">
        <f t="shared" si="0"/>
        <v>2022</v>
      </c>
      <c r="Z16" s="34" t="s">
        <v>430</v>
      </c>
      <c r="AA16" s="59"/>
      <c r="AB16" s="63"/>
      <c r="AC16" s="62"/>
      <c r="AD16" s="34"/>
      <c r="AE16" s="34" t="s">
        <v>157</v>
      </c>
      <c r="AF16" s="34" t="s">
        <v>156</v>
      </c>
      <c r="AG16" s="278"/>
    </row>
    <row r="17" spans="1:33" ht="12.75" x14ac:dyDescent="0.2">
      <c r="A17" s="56" t="s">
        <v>1839</v>
      </c>
      <c r="B17" s="76" t="s">
        <v>1821</v>
      </c>
      <c r="C17" s="73" t="s">
        <v>1820</v>
      </c>
      <c r="D17" s="73" t="s">
        <v>377</v>
      </c>
      <c r="E17" s="73" t="s">
        <v>159</v>
      </c>
      <c r="F17" s="70" t="s">
        <v>1838</v>
      </c>
      <c r="G17" s="34" t="s">
        <v>655</v>
      </c>
      <c r="H17" s="59" t="s">
        <v>1833</v>
      </c>
      <c r="I17" s="34" t="s">
        <v>1837</v>
      </c>
      <c r="J17" s="63" t="s">
        <v>432</v>
      </c>
      <c r="K17" s="63"/>
      <c r="L17" s="77" t="s">
        <v>1835</v>
      </c>
      <c r="M17" s="59"/>
      <c r="N17" s="59"/>
      <c r="O17" s="59"/>
      <c r="P17" s="59"/>
      <c r="Q17" s="63"/>
      <c r="R17" s="63"/>
      <c r="S17" s="63"/>
      <c r="T17" s="58">
        <v>43397</v>
      </c>
      <c r="U17" s="63"/>
      <c r="V17" s="63"/>
      <c r="W17" s="63"/>
      <c r="X17" s="58">
        <f>MAX(Játszóeszközök[[#This Row],[Időszakos ellenőrzés 2011.]:[Időszakos ellenőrzés 2020.]])</f>
        <v>43397</v>
      </c>
      <c r="Y17" s="57">
        <f t="shared" si="0"/>
        <v>2022</v>
      </c>
      <c r="Z17" s="34" t="s">
        <v>517</v>
      </c>
      <c r="AA17" s="59"/>
      <c r="AB17" s="63"/>
      <c r="AC17" s="62"/>
      <c r="AD17" s="34"/>
      <c r="AE17" s="34" t="s">
        <v>157</v>
      </c>
      <c r="AF17" s="34" t="s">
        <v>156</v>
      </c>
      <c r="AG17" s="278"/>
    </row>
    <row r="18" spans="1:33" ht="12.75" x14ac:dyDescent="0.2">
      <c r="A18" s="56" t="s">
        <v>1836</v>
      </c>
      <c r="B18" s="76" t="s">
        <v>1821</v>
      </c>
      <c r="C18" s="73" t="s">
        <v>1820</v>
      </c>
      <c r="D18" s="73" t="s">
        <v>377</v>
      </c>
      <c r="E18" s="73" t="s">
        <v>159</v>
      </c>
      <c r="F18" s="70" t="s">
        <v>520</v>
      </c>
      <c r="G18" s="34" t="s">
        <v>655</v>
      </c>
      <c r="H18" s="59" t="s">
        <v>1833</v>
      </c>
      <c r="I18" s="34" t="s">
        <v>441</v>
      </c>
      <c r="J18" s="63"/>
      <c r="K18" s="63"/>
      <c r="L18" s="77" t="s">
        <v>1835</v>
      </c>
      <c r="M18" s="59"/>
      <c r="N18" s="59"/>
      <c r="O18" s="59"/>
      <c r="P18" s="59"/>
      <c r="Q18" s="63"/>
      <c r="R18" s="63"/>
      <c r="S18" s="63"/>
      <c r="T18" s="58">
        <v>43397</v>
      </c>
      <c r="U18" s="63"/>
      <c r="V18" s="63"/>
      <c r="W18" s="63"/>
      <c r="X18" s="58">
        <f>MAX(Játszóeszközök[[#This Row],[Időszakos ellenőrzés 2011.]:[Időszakos ellenőrzés 2020.]])</f>
        <v>43397</v>
      </c>
      <c r="Y18" s="57">
        <f t="shared" si="0"/>
        <v>2022</v>
      </c>
      <c r="Z18" s="34" t="s">
        <v>517</v>
      </c>
      <c r="AA18" s="91"/>
      <c r="AB18" s="58">
        <v>40682</v>
      </c>
      <c r="AC18" s="62"/>
      <c r="AD18" s="34"/>
      <c r="AE18" s="34" t="s">
        <v>157</v>
      </c>
      <c r="AF18" s="34" t="s">
        <v>156</v>
      </c>
      <c r="AG18" s="278"/>
    </row>
    <row r="19" spans="1:33" s="78" customFormat="1" ht="12.75" hidden="1" x14ac:dyDescent="0.2">
      <c r="A19" s="89" t="s">
        <v>1834</v>
      </c>
      <c r="B19" s="88" t="s">
        <v>1821</v>
      </c>
      <c r="C19" s="87" t="s">
        <v>1820</v>
      </c>
      <c r="D19" s="87" t="s">
        <v>377</v>
      </c>
      <c r="E19" s="87" t="s">
        <v>445</v>
      </c>
      <c r="F19" s="79" t="s">
        <v>1795</v>
      </c>
      <c r="G19" s="79" t="s">
        <v>655</v>
      </c>
      <c r="H19" s="82" t="s">
        <v>1833</v>
      </c>
      <c r="I19" s="79" t="s">
        <v>1832</v>
      </c>
      <c r="J19" s="81" t="s">
        <v>432</v>
      </c>
      <c r="K19" s="81"/>
      <c r="L19" s="86"/>
      <c r="M19" s="82"/>
      <c r="N19" s="82"/>
      <c r="O19" s="82"/>
      <c r="P19" s="82"/>
      <c r="Q19" s="81"/>
      <c r="R19" s="81"/>
      <c r="S19" s="81"/>
      <c r="T19" s="84"/>
      <c r="U19" s="81"/>
      <c r="V19" s="81"/>
      <c r="W19" s="81"/>
      <c r="X19" s="84"/>
      <c r="Y19" s="83"/>
      <c r="Z19" s="79" t="s">
        <v>442</v>
      </c>
      <c r="AA19" s="82"/>
      <c r="AB19" s="81"/>
      <c r="AC19" s="96">
        <v>41728</v>
      </c>
      <c r="AD19" s="79"/>
      <c r="AE19" s="34" t="s">
        <v>157</v>
      </c>
      <c r="AF19" s="34" t="s">
        <v>156</v>
      </c>
      <c r="AG19" s="284"/>
    </row>
    <row r="20" spans="1:33" ht="25.5" x14ac:dyDescent="0.2">
      <c r="A20" s="56" t="s">
        <v>1831</v>
      </c>
      <c r="B20" s="76" t="s">
        <v>1821</v>
      </c>
      <c r="C20" s="73" t="s">
        <v>1820</v>
      </c>
      <c r="D20" s="73" t="s">
        <v>377</v>
      </c>
      <c r="E20" s="73" t="s">
        <v>159</v>
      </c>
      <c r="F20" s="34" t="s">
        <v>1830</v>
      </c>
      <c r="G20" s="34" t="s">
        <v>1213</v>
      </c>
      <c r="H20" s="59" t="s">
        <v>1829</v>
      </c>
      <c r="I20" s="34" t="s">
        <v>1211</v>
      </c>
      <c r="J20" s="58">
        <v>40246</v>
      </c>
      <c r="K20" s="58"/>
      <c r="L20" s="72"/>
      <c r="M20" s="91"/>
      <c r="N20" s="91"/>
      <c r="O20" s="91"/>
      <c r="P20" s="91"/>
      <c r="Q20" s="58"/>
      <c r="R20" s="58"/>
      <c r="S20" s="58"/>
      <c r="T20" s="58">
        <v>43397</v>
      </c>
      <c r="U20" s="58"/>
      <c r="V20" s="58"/>
      <c r="W20" s="58"/>
      <c r="X20" s="58">
        <f>MAX(Játszóeszközök[[#This Row],[Időszakos ellenőrzés 2011.]:[Időszakos ellenőrzés 2020.]])</f>
        <v>43397</v>
      </c>
      <c r="Y20" s="57">
        <f>IF(X20&gt;=44044,YEAR(X20)+3,YEAR(X20)+4)</f>
        <v>2022</v>
      </c>
      <c r="Z20" s="34" t="s">
        <v>517</v>
      </c>
      <c r="AA20" s="90"/>
      <c r="AB20" s="72" t="s">
        <v>1828</v>
      </c>
      <c r="AC20" s="111"/>
      <c r="AD20" s="34"/>
      <c r="AE20" s="34" t="s">
        <v>157</v>
      </c>
      <c r="AF20" s="34" t="s">
        <v>156</v>
      </c>
      <c r="AG20" s="278"/>
    </row>
    <row r="21" spans="1:33" ht="12.75" x14ac:dyDescent="0.2">
      <c r="A21" s="56" t="s">
        <v>1827</v>
      </c>
      <c r="B21" s="76" t="s">
        <v>1821</v>
      </c>
      <c r="C21" s="73" t="s">
        <v>1820</v>
      </c>
      <c r="D21" s="73" t="s">
        <v>377</v>
      </c>
      <c r="E21" s="73" t="s">
        <v>159</v>
      </c>
      <c r="F21" s="34" t="s">
        <v>662</v>
      </c>
      <c r="G21" s="34" t="s">
        <v>617</v>
      </c>
      <c r="H21" s="59" t="s">
        <v>1826</v>
      </c>
      <c r="I21" s="34" t="s">
        <v>1825</v>
      </c>
      <c r="J21" s="58">
        <v>40246</v>
      </c>
      <c r="K21" s="58"/>
      <c r="L21" s="72"/>
      <c r="M21" s="91"/>
      <c r="N21" s="91"/>
      <c r="O21" s="91"/>
      <c r="P21" s="91"/>
      <c r="Q21" s="58"/>
      <c r="R21" s="58"/>
      <c r="S21" s="58"/>
      <c r="T21" s="58">
        <v>43397</v>
      </c>
      <c r="U21" s="58"/>
      <c r="V21" s="58"/>
      <c r="W21" s="58"/>
      <c r="X21" s="58">
        <f>MAX(Játszóeszközök[[#This Row],[Időszakos ellenőrzés 2011.]:[Időszakos ellenőrzés 2020.]])</f>
        <v>43397</v>
      </c>
      <c r="Y21" s="57">
        <f>IF(X21&gt;=44044,YEAR(X21)+3,YEAR(X21)+4)</f>
        <v>2022</v>
      </c>
      <c r="Z21" s="34" t="s">
        <v>517</v>
      </c>
      <c r="AA21" s="91"/>
      <c r="AB21" s="58"/>
      <c r="AC21" s="62"/>
      <c r="AD21" s="34"/>
      <c r="AE21" s="34" t="s">
        <v>157</v>
      </c>
      <c r="AF21" s="34" t="s">
        <v>156</v>
      </c>
      <c r="AG21" s="278"/>
    </row>
    <row r="22" spans="1:33" ht="12.75" x14ac:dyDescent="0.2">
      <c r="A22" s="56" t="s">
        <v>1824</v>
      </c>
      <c r="B22" s="76" t="s">
        <v>1821</v>
      </c>
      <c r="C22" s="73" t="s">
        <v>1820</v>
      </c>
      <c r="D22" s="73" t="s">
        <v>377</v>
      </c>
      <c r="E22" s="73" t="s">
        <v>159</v>
      </c>
      <c r="F22" s="34" t="s">
        <v>718</v>
      </c>
      <c r="G22" s="34" t="s">
        <v>708</v>
      </c>
      <c r="H22" s="59" t="s">
        <v>717</v>
      </c>
      <c r="I22" s="34"/>
      <c r="J22" s="58" t="s">
        <v>706</v>
      </c>
      <c r="K22" s="58"/>
      <c r="L22" s="72"/>
      <c r="M22" s="91"/>
      <c r="N22" s="91"/>
      <c r="O22" s="91"/>
      <c r="P22" s="91"/>
      <c r="Q22" s="58"/>
      <c r="R22" s="58"/>
      <c r="S22" s="58"/>
      <c r="T22" s="58">
        <v>43397</v>
      </c>
      <c r="U22" s="58"/>
      <c r="V22" s="58"/>
      <c r="W22" s="58"/>
      <c r="X22" s="58">
        <f>MAX(Játszóeszközök[[#This Row],[Időszakos ellenőrzés 2011.]:[Időszakos ellenőrzés 2020.]])</f>
        <v>43397</v>
      </c>
      <c r="Y22" s="57">
        <f>IF(X22&gt;=44044,YEAR(X22)+3,YEAR(X22)+4)</f>
        <v>2022</v>
      </c>
      <c r="Z22" s="34" t="s">
        <v>430</v>
      </c>
      <c r="AA22" s="91"/>
      <c r="AB22" s="58"/>
      <c r="AC22" s="62"/>
      <c r="AD22" s="34"/>
      <c r="AE22" s="34" t="s">
        <v>157</v>
      </c>
      <c r="AF22" s="34" t="s">
        <v>156</v>
      </c>
      <c r="AG22" s="278"/>
    </row>
    <row r="23" spans="1:33" ht="12.75" x14ac:dyDescent="0.2">
      <c r="A23" s="56" t="s">
        <v>1823</v>
      </c>
      <c r="B23" s="76" t="s">
        <v>1821</v>
      </c>
      <c r="C23" s="73" t="s">
        <v>1820</v>
      </c>
      <c r="D23" s="73" t="s">
        <v>377</v>
      </c>
      <c r="E23" s="73" t="s">
        <v>159</v>
      </c>
      <c r="F23" s="34" t="s">
        <v>1049</v>
      </c>
      <c r="G23" s="34" t="s">
        <v>708</v>
      </c>
      <c r="H23" s="59" t="s">
        <v>1048</v>
      </c>
      <c r="I23" s="34"/>
      <c r="J23" s="58" t="s">
        <v>706</v>
      </c>
      <c r="K23" s="58"/>
      <c r="L23" s="72"/>
      <c r="M23" s="91"/>
      <c r="N23" s="91"/>
      <c r="O23" s="91"/>
      <c r="P23" s="91"/>
      <c r="Q23" s="58"/>
      <c r="R23" s="58"/>
      <c r="S23" s="58"/>
      <c r="T23" s="58">
        <v>43397</v>
      </c>
      <c r="U23" s="58"/>
      <c r="V23" s="58"/>
      <c r="W23" s="58"/>
      <c r="X23" s="58">
        <f>MAX(Játszóeszközök[[#This Row],[Időszakos ellenőrzés 2011.]:[Időszakos ellenőrzés 2020.]])</f>
        <v>43397</v>
      </c>
      <c r="Y23" s="57">
        <f>IF(X23&gt;=44044,YEAR(X23)+3,YEAR(X23)+4)</f>
        <v>2022</v>
      </c>
      <c r="Z23" s="34" t="s">
        <v>430</v>
      </c>
      <c r="AA23" s="91"/>
      <c r="AB23" s="58"/>
      <c r="AC23" s="62"/>
      <c r="AD23" s="34"/>
      <c r="AE23" s="34" t="s">
        <v>157</v>
      </c>
      <c r="AF23" s="34" t="s">
        <v>156</v>
      </c>
      <c r="AG23" s="278"/>
    </row>
    <row r="24" spans="1:33" s="37" customFormat="1" ht="12.75" x14ac:dyDescent="0.2">
      <c r="A24" s="56" t="s">
        <v>1822</v>
      </c>
      <c r="B24" s="76" t="s">
        <v>1821</v>
      </c>
      <c r="C24" s="73" t="s">
        <v>1820</v>
      </c>
      <c r="D24" s="73" t="s">
        <v>377</v>
      </c>
      <c r="E24" s="73" t="s">
        <v>159</v>
      </c>
      <c r="F24" s="59" t="s">
        <v>1819</v>
      </c>
      <c r="G24" s="59" t="s">
        <v>937</v>
      </c>
      <c r="H24" s="59" t="s">
        <v>865</v>
      </c>
      <c r="I24" s="59" t="s">
        <v>936</v>
      </c>
      <c r="J24" s="58">
        <v>43773</v>
      </c>
      <c r="K24" s="58"/>
      <c r="L24" s="72"/>
      <c r="M24" s="59"/>
      <c r="N24" s="59"/>
      <c r="O24" s="59"/>
      <c r="P24" s="59"/>
      <c r="Q24" s="59"/>
      <c r="R24" s="59"/>
      <c r="S24" s="59"/>
      <c r="T24" s="59"/>
      <c r="U24" s="59"/>
      <c r="V24" s="59"/>
      <c r="W24" s="59"/>
      <c r="X24" s="133"/>
      <c r="Y24" s="57"/>
      <c r="Z24" s="59"/>
      <c r="AA24" s="59"/>
      <c r="AB24" s="59"/>
      <c r="AC24" s="62"/>
      <c r="AD24" s="59"/>
      <c r="AE24" s="34" t="s">
        <v>157</v>
      </c>
      <c r="AF24" s="34" t="s">
        <v>156</v>
      </c>
      <c r="AG24" s="286"/>
    </row>
    <row r="25" spans="1:33" s="131" customFormat="1" ht="12.75" x14ac:dyDescent="0.2">
      <c r="A25" s="56" t="s">
        <v>1818</v>
      </c>
      <c r="B25" s="76" t="s">
        <v>1801</v>
      </c>
      <c r="C25" s="73" t="s">
        <v>1800</v>
      </c>
      <c r="D25" s="73" t="s">
        <v>377</v>
      </c>
      <c r="E25" s="73" t="s">
        <v>159</v>
      </c>
      <c r="F25" s="34" t="s">
        <v>1817</v>
      </c>
      <c r="G25" s="34" t="s">
        <v>655</v>
      </c>
      <c r="H25" s="59" t="s">
        <v>1814</v>
      </c>
      <c r="I25" s="34" t="s">
        <v>432</v>
      </c>
      <c r="J25" s="58">
        <v>37937</v>
      </c>
      <c r="K25" s="58"/>
      <c r="L25" s="72"/>
      <c r="M25" s="91"/>
      <c r="N25" s="91"/>
      <c r="O25" s="91"/>
      <c r="P25" s="91"/>
      <c r="Q25" s="58"/>
      <c r="R25" s="58"/>
      <c r="S25" s="58"/>
      <c r="T25" s="58">
        <v>43397</v>
      </c>
      <c r="U25" s="58"/>
      <c r="V25" s="58"/>
      <c r="W25" s="58"/>
      <c r="X25" s="58">
        <f>MAX(Játszóeszközök[[#This Row],[Időszakos ellenőrzés 2011.]:[Időszakos ellenőrzés 2020.]])</f>
        <v>43397</v>
      </c>
      <c r="Y25" s="57">
        <f t="shared" ref="Y25:Y30" si="1">IF(X25&gt;=44044,YEAR(X25)+3,YEAR(X25)+4)</f>
        <v>2022</v>
      </c>
      <c r="Z25" s="34" t="s">
        <v>517</v>
      </c>
      <c r="AA25" s="59"/>
      <c r="AB25" s="63"/>
      <c r="AC25" s="62"/>
      <c r="AD25" s="132"/>
      <c r="AE25" s="34" t="s">
        <v>157</v>
      </c>
      <c r="AF25" s="34" t="s">
        <v>156</v>
      </c>
      <c r="AG25" s="287"/>
    </row>
    <row r="26" spans="1:33" s="134" customFormat="1" ht="12.75" hidden="1" x14ac:dyDescent="0.2">
      <c r="A26" s="268" t="s">
        <v>1816</v>
      </c>
      <c r="B26" s="269" t="s">
        <v>1801</v>
      </c>
      <c r="C26" s="270" t="s">
        <v>1800</v>
      </c>
      <c r="D26" s="270" t="s">
        <v>377</v>
      </c>
      <c r="E26" s="270" t="s">
        <v>445</v>
      </c>
      <c r="F26" s="135" t="s">
        <v>1815</v>
      </c>
      <c r="G26" s="135" t="s">
        <v>655</v>
      </c>
      <c r="H26" s="271" t="s">
        <v>1814</v>
      </c>
      <c r="I26" s="135" t="s">
        <v>432</v>
      </c>
      <c r="J26" s="272">
        <v>37937</v>
      </c>
      <c r="K26" s="272"/>
      <c r="L26" s="273"/>
      <c r="M26" s="274"/>
      <c r="N26" s="274"/>
      <c r="O26" s="274"/>
      <c r="P26" s="274"/>
      <c r="Q26" s="272"/>
      <c r="R26" s="272"/>
      <c r="S26" s="272"/>
      <c r="T26" s="272">
        <v>43397</v>
      </c>
      <c r="U26" s="272"/>
      <c r="V26" s="272"/>
      <c r="W26" s="272"/>
      <c r="X26" s="272">
        <f>MAX(Játszóeszközök[[#This Row],[Időszakos ellenőrzés 2011.]:[Időszakos ellenőrzés 2020.]])</f>
        <v>43397</v>
      </c>
      <c r="Y26" s="275">
        <f t="shared" si="1"/>
        <v>2022</v>
      </c>
      <c r="Z26" s="135" t="s">
        <v>517</v>
      </c>
      <c r="AA26" s="271"/>
      <c r="AB26" s="276"/>
      <c r="AC26" s="277"/>
      <c r="AD26" s="135"/>
      <c r="AE26" s="135" t="s">
        <v>157</v>
      </c>
      <c r="AF26" s="135" t="s">
        <v>156</v>
      </c>
      <c r="AG26" s="285"/>
    </row>
    <row r="27" spans="1:33" s="131" customFormat="1" ht="13.5" customHeight="1" x14ac:dyDescent="0.2">
      <c r="A27" s="56" t="s">
        <v>1813</v>
      </c>
      <c r="B27" s="76" t="s">
        <v>1801</v>
      </c>
      <c r="C27" s="73" t="s">
        <v>1800</v>
      </c>
      <c r="D27" s="73" t="s">
        <v>377</v>
      </c>
      <c r="E27" s="73" t="s">
        <v>159</v>
      </c>
      <c r="F27" s="34" t="s">
        <v>452</v>
      </c>
      <c r="G27" s="34" t="s">
        <v>451</v>
      </c>
      <c r="H27" s="59" t="s">
        <v>450</v>
      </c>
      <c r="I27" s="70" t="s">
        <v>811</v>
      </c>
      <c r="J27" s="58">
        <v>37937</v>
      </c>
      <c r="K27" s="58"/>
      <c r="L27" s="72" t="s">
        <v>496</v>
      </c>
      <c r="M27" s="91"/>
      <c r="N27" s="91"/>
      <c r="O27" s="91"/>
      <c r="P27" s="91"/>
      <c r="Q27" s="58"/>
      <c r="R27" s="58"/>
      <c r="S27" s="58"/>
      <c r="T27" s="58">
        <v>43397</v>
      </c>
      <c r="U27" s="58"/>
      <c r="V27" s="58"/>
      <c r="W27" s="58"/>
      <c r="X27" s="58">
        <f>MAX(Játszóeszközök[[#This Row],[Időszakos ellenőrzés 2011.]:[Időszakos ellenőrzés 2020.]])</f>
        <v>43397</v>
      </c>
      <c r="Y27" s="57">
        <f t="shared" si="1"/>
        <v>2022</v>
      </c>
      <c r="Z27" s="34" t="s">
        <v>517</v>
      </c>
      <c r="AA27" s="59"/>
      <c r="AB27" s="63"/>
      <c r="AC27" s="62"/>
      <c r="AD27" s="132"/>
      <c r="AE27" s="34" t="s">
        <v>157</v>
      </c>
      <c r="AF27" s="34" t="s">
        <v>156</v>
      </c>
      <c r="AG27" s="287"/>
    </row>
    <row r="28" spans="1:33" s="131" customFormat="1" ht="12.75" x14ac:dyDescent="0.2">
      <c r="A28" s="56" t="s">
        <v>1812</v>
      </c>
      <c r="B28" s="76" t="s">
        <v>1801</v>
      </c>
      <c r="C28" s="73" t="s">
        <v>1800</v>
      </c>
      <c r="D28" s="73" t="s">
        <v>377</v>
      </c>
      <c r="E28" s="73" t="s">
        <v>159</v>
      </c>
      <c r="F28" s="34" t="s">
        <v>473</v>
      </c>
      <c r="G28" s="34" t="s">
        <v>434</v>
      </c>
      <c r="H28" s="59" t="s">
        <v>443</v>
      </c>
      <c r="I28" s="34" t="s">
        <v>815</v>
      </c>
      <c r="J28" s="58">
        <v>37937</v>
      </c>
      <c r="K28" s="58"/>
      <c r="L28" s="72"/>
      <c r="M28" s="91"/>
      <c r="N28" s="91"/>
      <c r="O28" s="91"/>
      <c r="P28" s="91"/>
      <c r="Q28" s="58"/>
      <c r="R28" s="58"/>
      <c r="S28" s="58"/>
      <c r="T28" s="58">
        <v>43397</v>
      </c>
      <c r="U28" s="58"/>
      <c r="V28" s="58"/>
      <c r="W28" s="58"/>
      <c r="X28" s="58">
        <f>MAX(Játszóeszközök[[#This Row],[Időszakos ellenőrzés 2011.]:[Időszakos ellenőrzés 2020.]])</f>
        <v>43397</v>
      </c>
      <c r="Y28" s="57">
        <f t="shared" si="1"/>
        <v>2022</v>
      </c>
      <c r="Z28" s="34" t="s">
        <v>517</v>
      </c>
      <c r="AA28" s="59"/>
      <c r="AB28" s="63"/>
      <c r="AC28" s="62"/>
      <c r="AD28" s="132"/>
      <c r="AE28" s="34" t="s">
        <v>157</v>
      </c>
      <c r="AF28" s="34" t="s">
        <v>156</v>
      </c>
      <c r="AG28" s="287"/>
    </row>
    <row r="29" spans="1:33" s="131" customFormat="1" ht="12.75" x14ac:dyDescent="0.2">
      <c r="A29" s="56" t="s">
        <v>1811</v>
      </c>
      <c r="B29" s="76" t="s">
        <v>1801</v>
      </c>
      <c r="C29" s="73" t="s">
        <v>1800</v>
      </c>
      <c r="D29" s="73" t="s">
        <v>377</v>
      </c>
      <c r="E29" s="73" t="s">
        <v>159</v>
      </c>
      <c r="F29" s="34" t="s">
        <v>1810</v>
      </c>
      <c r="G29" s="34" t="s">
        <v>434</v>
      </c>
      <c r="H29" s="59" t="s">
        <v>1809</v>
      </c>
      <c r="I29" s="70" t="s">
        <v>811</v>
      </c>
      <c r="J29" s="58">
        <v>37937</v>
      </c>
      <c r="K29" s="58"/>
      <c r="L29" s="72" t="s">
        <v>1808</v>
      </c>
      <c r="M29" s="91"/>
      <c r="N29" s="91"/>
      <c r="O29" s="91"/>
      <c r="P29" s="91"/>
      <c r="Q29" s="58"/>
      <c r="R29" s="58"/>
      <c r="S29" s="58"/>
      <c r="T29" s="58">
        <v>43397</v>
      </c>
      <c r="U29" s="58"/>
      <c r="V29" s="58"/>
      <c r="W29" s="58"/>
      <c r="X29" s="58">
        <f>MAX(Játszóeszközök[[#This Row],[Időszakos ellenőrzés 2011.]:[Időszakos ellenőrzés 2020.]])</f>
        <v>43397</v>
      </c>
      <c r="Y29" s="57">
        <f t="shared" si="1"/>
        <v>2022</v>
      </c>
      <c r="Z29" s="34" t="s">
        <v>517</v>
      </c>
      <c r="AA29" s="59"/>
      <c r="AB29" s="63"/>
      <c r="AC29" s="62"/>
      <c r="AD29" s="132"/>
      <c r="AE29" s="34" t="s">
        <v>157</v>
      </c>
      <c r="AF29" s="34" t="s">
        <v>156</v>
      </c>
      <c r="AG29" s="287"/>
    </row>
    <row r="30" spans="1:33" s="131" customFormat="1" ht="25.5" x14ac:dyDescent="0.2">
      <c r="A30" s="56" t="s">
        <v>1807</v>
      </c>
      <c r="B30" s="76" t="s">
        <v>1801</v>
      </c>
      <c r="C30" s="73" t="s">
        <v>1800</v>
      </c>
      <c r="D30" s="73" t="s">
        <v>377</v>
      </c>
      <c r="E30" s="73" t="s">
        <v>159</v>
      </c>
      <c r="F30" s="70" t="s">
        <v>1806</v>
      </c>
      <c r="G30" s="70" t="s">
        <v>1805</v>
      </c>
      <c r="H30" s="59" t="s">
        <v>1804</v>
      </c>
      <c r="I30" s="70" t="s">
        <v>811</v>
      </c>
      <c r="J30" s="58">
        <v>37937</v>
      </c>
      <c r="K30" s="58"/>
      <c r="L30" s="72" t="s">
        <v>487</v>
      </c>
      <c r="M30" s="91"/>
      <c r="N30" s="91"/>
      <c r="O30" s="91"/>
      <c r="P30" s="91"/>
      <c r="Q30" s="58"/>
      <c r="R30" s="58"/>
      <c r="S30" s="58"/>
      <c r="T30" s="58">
        <v>43397</v>
      </c>
      <c r="U30" s="58"/>
      <c r="V30" s="58"/>
      <c r="W30" s="58"/>
      <c r="X30" s="58">
        <f>MAX(Játszóeszközök[[#This Row],[Időszakos ellenőrzés 2011.]:[Időszakos ellenőrzés 2020.]])</f>
        <v>43397</v>
      </c>
      <c r="Y30" s="57">
        <f t="shared" si="1"/>
        <v>2022</v>
      </c>
      <c r="Z30" s="34" t="s">
        <v>517</v>
      </c>
      <c r="AA30" s="90"/>
      <c r="AB30" s="72" t="s">
        <v>1803</v>
      </c>
      <c r="AC30" s="62"/>
      <c r="AD30" s="132"/>
      <c r="AE30" s="34" t="s">
        <v>157</v>
      </c>
      <c r="AF30" s="34" t="s">
        <v>156</v>
      </c>
      <c r="AG30" s="287"/>
    </row>
    <row r="31" spans="1:33" s="131" customFormat="1" ht="25.5" x14ac:dyDescent="0.2">
      <c r="A31" s="56" t="s">
        <v>1802</v>
      </c>
      <c r="B31" s="76" t="s">
        <v>1801</v>
      </c>
      <c r="C31" s="73" t="s">
        <v>1800</v>
      </c>
      <c r="D31" s="73" t="s">
        <v>377</v>
      </c>
      <c r="E31" s="73" t="s">
        <v>159</v>
      </c>
      <c r="F31" s="70" t="s">
        <v>867</v>
      </c>
      <c r="G31" s="70" t="s">
        <v>937</v>
      </c>
      <c r="H31" s="59" t="s">
        <v>865</v>
      </c>
      <c r="I31" s="70" t="s">
        <v>936</v>
      </c>
      <c r="J31" s="58">
        <v>43773</v>
      </c>
      <c r="K31" s="58"/>
      <c r="L31" s="72"/>
      <c r="M31" s="91"/>
      <c r="N31" s="91"/>
      <c r="O31" s="91"/>
      <c r="P31" s="91"/>
      <c r="Q31" s="58"/>
      <c r="R31" s="58"/>
      <c r="S31" s="58"/>
      <c r="T31" s="58"/>
      <c r="U31" s="58"/>
      <c r="V31" s="58"/>
      <c r="W31" s="58"/>
      <c r="X31" s="71"/>
      <c r="Y31" s="57"/>
      <c r="Z31" s="34"/>
      <c r="AA31" s="91"/>
      <c r="AB31" s="58"/>
      <c r="AC31" s="62"/>
      <c r="AD31" s="132"/>
      <c r="AE31" s="34" t="s">
        <v>157</v>
      </c>
      <c r="AF31" s="34" t="s">
        <v>156</v>
      </c>
      <c r="AG31" s="287"/>
    </row>
    <row r="32" spans="1:33" s="78" customFormat="1" ht="12.75" hidden="1" x14ac:dyDescent="0.2">
      <c r="A32" s="89" t="s">
        <v>1799</v>
      </c>
      <c r="B32" s="88" t="s">
        <v>1776</v>
      </c>
      <c r="C32" s="87" t="s">
        <v>1775</v>
      </c>
      <c r="D32" s="87" t="s">
        <v>377</v>
      </c>
      <c r="E32" s="87" t="s">
        <v>445</v>
      </c>
      <c r="F32" s="79" t="s">
        <v>741</v>
      </c>
      <c r="G32" s="79" t="s">
        <v>655</v>
      </c>
      <c r="H32" s="82" t="s">
        <v>740</v>
      </c>
      <c r="I32" s="79" t="s">
        <v>432</v>
      </c>
      <c r="J32" s="81" t="s">
        <v>432</v>
      </c>
      <c r="K32" s="81"/>
      <c r="L32" s="86"/>
      <c r="M32" s="82"/>
      <c r="N32" s="82"/>
      <c r="O32" s="82"/>
      <c r="P32" s="82"/>
      <c r="Q32" s="81"/>
      <c r="R32" s="112">
        <v>42696</v>
      </c>
      <c r="S32" s="81"/>
      <c r="T32" s="81"/>
      <c r="U32" s="81"/>
      <c r="V32" s="81"/>
      <c r="W32" s="81"/>
      <c r="X32" s="84">
        <f>MAX(Játszóeszközök[[#This Row],[Időszakos ellenőrzés 2011.]:[Időszakos ellenőrzés 2020.]])</f>
        <v>42696</v>
      </c>
      <c r="Y32" s="83"/>
      <c r="Z32" s="79" t="s">
        <v>442</v>
      </c>
      <c r="AA32" s="94"/>
      <c r="AB32" s="84">
        <v>41123</v>
      </c>
      <c r="AC32" s="130" t="s">
        <v>441</v>
      </c>
      <c r="AD32" s="79"/>
      <c r="AE32" s="34" t="s">
        <v>157</v>
      </c>
      <c r="AF32" s="34" t="s">
        <v>156</v>
      </c>
      <c r="AG32" s="284"/>
    </row>
    <row r="33" spans="1:33" s="78" customFormat="1" ht="12.75" hidden="1" x14ac:dyDescent="0.2">
      <c r="A33" s="89" t="s">
        <v>1798</v>
      </c>
      <c r="B33" s="88" t="s">
        <v>1776</v>
      </c>
      <c r="C33" s="87" t="s">
        <v>1775</v>
      </c>
      <c r="D33" s="87" t="s">
        <v>377</v>
      </c>
      <c r="E33" s="87" t="s">
        <v>445</v>
      </c>
      <c r="F33" s="79" t="s">
        <v>520</v>
      </c>
      <c r="G33" s="79" t="s">
        <v>655</v>
      </c>
      <c r="H33" s="82" t="s">
        <v>504</v>
      </c>
      <c r="I33" s="79" t="s">
        <v>432</v>
      </c>
      <c r="J33" s="81" t="s">
        <v>432</v>
      </c>
      <c r="K33" s="81"/>
      <c r="L33" s="86"/>
      <c r="M33" s="82"/>
      <c r="N33" s="82"/>
      <c r="O33" s="82"/>
      <c r="P33" s="82"/>
      <c r="Q33" s="81"/>
      <c r="R33" s="81"/>
      <c r="S33" s="81"/>
      <c r="T33" s="81"/>
      <c r="U33" s="81"/>
      <c r="V33" s="81"/>
      <c r="W33" s="81"/>
      <c r="X33" s="84"/>
      <c r="Y33" s="83"/>
      <c r="Z33" s="79" t="s">
        <v>442</v>
      </c>
      <c r="AA33" s="94"/>
      <c r="AB33" s="84">
        <v>41123</v>
      </c>
      <c r="AC33" s="130">
        <v>43922</v>
      </c>
      <c r="AD33" s="79"/>
      <c r="AE33" s="34" t="s">
        <v>157</v>
      </c>
      <c r="AF33" s="34" t="s">
        <v>156</v>
      </c>
      <c r="AG33" s="284"/>
    </row>
    <row r="34" spans="1:33" s="78" customFormat="1" ht="12.75" hidden="1" x14ac:dyDescent="0.2">
      <c r="A34" s="89" t="s">
        <v>1797</v>
      </c>
      <c r="B34" s="88" t="s">
        <v>1776</v>
      </c>
      <c r="C34" s="87" t="s">
        <v>1775</v>
      </c>
      <c r="D34" s="87" t="s">
        <v>377</v>
      </c>
      <c r="E34" s="87" t="s">
        <v>445</v>
      </c>
      <c r="F34" s="79" t="s">
        <v>793</v>
      </c>
      <c r="G34" s="79" t="s">
        <v>655</v>
      </c>
      <c r="H34" s="82" t="s">
        <v>504</v>
      </c>
      <c r="I34" s="79" t="s">
        <v>432</v>
      </c>
      <c r="J34" s="81" t="s">
        <v>432</v>
      </c>
      <c r="K34" s="81"/>
      <c r="L34" s="86"/>
      <c r="M34" s="82"/>
      <c r="N34" s="82"/>
      <c r="O34" s="82"/>
      <c r="P34" s="82"/>
      <c r="Q34" s="81"/>
      <c r="R34" s="81"/>
      <c r="S34" s="81"/>
      <c r="T34" s="81"/>
      <c r="U34" s="81"/>
      <c r="V34" s="81"/>
      <c r="W34" s="81"/>
      <c r="X34" s="84"/>
      <c r="Y34" s="83"/>
      <c r="Z34" s="79" t="s">
        <v>442</v>
      </c>
      <c r="AA34" s="82"/>
      <c r="AB34" s="81"/>
      <c r="AC34" s="130" t="s">
        <v>441</v>
      </c>
      <c r="AD34" s="79"/>
      <c r="AE34" s="34" t="s">
        <v>157</v>
      </c>
      <c r="AF34" s="34" t="s">
        <v>156</v>
      </c>
      <c r="AG34" s="284"/>
    </row>
    <row r="35" spans="1:33" s="78" customFormat="1" ht="12.75" hidden="1" x14ac:dyDescent="0.2">
      <c r="A35" s="89" t="s">
        <v>1796</v>
      </c>
      <c r="B35" s="88" t="s">
        <v>1776</v>
      </c>
      <c r="C35" s="87" t="s">
        <v>1775</v>
      </c>
      <c r="D35" s="87" t="s">
        <v>377</v>
      </c>
      <c r="E35" s="87" t="s">
        <v>445</v>
      </c>
      <c r="F35" s="79" t="s">
        <v>1795</v>
      </c>
      <c r="G35" s="79" t="s">
        <v>655</v>
      </c>
      <c r="H35" s="82" t="s">
        <v>504</v>
      </c>
      <c r="I35" s="79" t="s">
        <v>432</v>
      </c>
      <c r="J35" s="81" t="s">
        <v>432</v>
      </c>
      <c r="K35" s="81"/>
      <c r="L35" s="86"/>
      <c r="M35" s="82"/>
      <c r="N35" s="82"/>
      <c r="O35" s="82"/>
      <c r="P35" s="82"/>
      <c r="Q35" s="81"/>
      <c r="R35" s="81"/>
      <c r="S35" s="81"/>
      <c r="T35" s="81"/>
      <c r="U35" s="81"/>
      <c r="V35" s="81"/>
      <c r="W35" s="81"/>
      <c r="X35" s="84"/>
      <c r="Y35" s="83"/>
      <c r="Z35" s="79" t="s">
        <v>442</v>
      </c>
      <c r="AA35" s="82"/>
      <c r="AB35" s="81"/>
      <c r="AC35" s="130">
        <v>43971</v>
      </c>
      <c r="AD35" s="79"/>
      <c r="AE35" s="34" t="s">
        <v>157</v>
      </c>
      <c r="AF35" s="34" t="s">
        <v>156</v>
      </c>
      <c r="AG35" s="284"/>
    </row>
    <row r="36" spans="1:33" s="78" customFormat="1" ht="12.75" hidden="1" x14ac:dyDescent="0.2">
      <c r="A36" s="89" t="s">
        <v>1794</v>
      </c>
      <c r="B36" s="88" t="s">
        <v>1776</v>
      </c>
      <c r="C36" s="87" t="s">
        <v>1775</v>
      </c>
      <c r="D36" s="87" t="s">
        <v>377</v>
      </c>
      <c r="E36" s="87" t="s">
        <v>445</v>
      </c>
      <c r="F36" s="79" t="s">
        <v>662</v>
      </c>
      <c r="G36" s="79" t="s">
        <v>655</v>
      </c>
      <c r="H36" s="82" t="s">
        <v>504</v>
      </c>
      <c r="I36" s="79" t="s">
        <v>432</v>
      </c>
      <c r="J36" s="81" t="s">
        <v>432</v>
      </c>
      <c r="K36" s="81"/>
      <c r="L36" s="86"/>
      <c r="M36" s="82"/>
      <c r="N36" s="82"/>
      <c r="O36" s="82"/>
      <c r="P36" s="82"/>
      <c r="Q36" s="81"/>
      <c r="R36" s="81"/>
      <c r="S36" s="81"/>
      <c r="T36" s="81"/>
      <c r="U36" s="81"/>
      <c r="V36" s="81"/>
      <c r="W36" s="81"/>
      <c r="X36" s="84"/>
      <c r="Y36" s="83"/>
      <c r="Z36" s="79" t="s">
        <v>442</v>
      </c>
      <c r="AA36" s="82"/>
      <c r="AB36" s="81"/>
      <c r="AC36" s="130">
        <v>43971</v>
      </c>
      <c r="AD36" s="79"/>
      <c r="AE36" s="34" t="s">
        <v>157</v>
      </c>
      <c r="AF36" s="34" t="s">
        <v>156</v>
      </c>
      <c r="AG36" s="284"/>
    </row>
    <row r="37" spans="1:33" s="78" customFormat="1" ht="12.75" hidden="1" x14ac:dyDescent="0.2">
      <c r="A37" s="89" t="s">
        <v>1793</v>
      </c>
      <c r="B37" s="88" t="s">
        <v>1776</v>
      </c>
      <c r="C37" s="87" t="s">
        <v>1775</v>
      </c>
      <c r="D37" s="87" t="s">
        <v>377</v>
      </c>
      <c r="E37" s="87" t="s">
        <v>445</v>
      </c>
      <c r="F37" s="79" t="s">
        <v>662</v>
      </c>
      <c r="G37" s="79" t="s">
        <v>655</v>
      </c>
      <c r="H37" s="82" t="s">
        <v>504</v>
      </c>
      <c r="I37" s="79" t="s">
        <v>432</v>
      </c>
      <c r="J37" s="81" t="s">
        <v>432</v>
      </c>
      <c r="K37" s="81"/>
      <c r="L37" s="86"/>
      <c r="M37" s="82"/>
      <c r="N37" s="82"/>
      <c r="O37" s="82"/>
      <c r="P37" s="82"/>
      <c r="Q37" s="81"/>
      <c r="R37" s="81"/>
      <c r="S37" s="81"/>
      <c r="T37" s="81"/>
      <c r="U37" s="81"/>
      <c r="V37" s="81"/>
      <c r="W37" s="81"/>
      <c r="X37" s="84"/>
      <c r="Y37" s="83"/>
      <c r="Z37" s="79" t="s">
        <v>442</v>
      </c>
      <c r="AA37" s="82"/>
      <c r="AB37" s="81"/>
      <c r="AC37" s="130">
        <v>43971</v>
      </c>
      <c r="AD37" s="79"/>
      <c r="AE37" s="34" t="s">
        <v>157</v>
      </c>
      <c r="AF37" s="34" t="s">
        <v>156</v>
      </c>
      <c r="AG37" s="284"/>
    </row>
    <row r="38" spans="1:33" s="78" customFormat="1" ht="12.75" hidden="1" x14ac:dyDescent="0.2">
      <c r="A38" s="89" t="s">
        <v>1792</v>
      </c>
      <c r="B38" s="88" t="s">
        <v>1776</v>
      </c>
      <c r="C38" s="87" t="s">
        <v>1775</v>
      </c>
      <c r="D38" s="87" t="s">
        <v>377</v>
      </c>
      <c r="E38" s="87" t="s">
        <v>445</v>
      </c>
      <c r="F38" s="79" t="s">
        <v>662</v>
      </c>
      <c r="G38" s="79" t="s">
        <v>655</v>
      </c>
      <c r="H38" s="82" t="s">
        <v>504</v>
      </c>
      <c r="I38" s="79" t="s">
        <v>432</v>
      </c>
      <c r="J38" s="81" t="s">
        <v>432</v>
      </c>
      <c r="K38" s="81"/>
      <c r="L38" s="86"/>
      <c r="M38" s="82"/>
      <c r="N38" s="82"/>
      <c r="O38" s="82"/>
      <c r="P38" s="82"/>
      <c r="Q38" s="81"/>
      <c r="R38" s="81"/>
      <c r="S38" s="81"/>
      <c r="T38" s="81"/>
      <c r="U38" s="81"/>
      <c r="V38" s="81"/>
      <c r="W38" s="81"/>
      <c r="X38" s="84"/>
      <c r="Y38" s="83"/>
      <c r="Z38" s="79" t="s">
        <v>442</v>
      </c>
      <c r="AA38" s="82"/>
      <c r="AB38" s="81"/>
      <c r="AC38" s="130">
        <v>43922</v>
      </c>
      <c r="AD38" s="79"/>
      <c r="AE38" s="34" t="s">
        <v>157</v>
      </c>
      <c r="AF38" s="34" t="s">
        <v>156</v>
      </c>
      <c r="AG38" s="284"/>
    </row>
    <row r="39" spans="1:33" s="78" customFormat="1" ht="25.5" hidden="1" x14ac:dyDescent="0.2">
      <c r="A39" s="89" t="s">
        <v>1791</v>
      </c>
      <c r="B39" s="88" t="s">
        <v>1776</v>
      </c>
      <c r="C39" s="87" t="s">
        <v>1775</v>
      </c>
      <c r="D39" s="87" t="s">
        <v>377</v>
      </c>
      <c r="E39" s="87" t="s">
        <v>445</v>
      </c>
      <c r="F39" s="99" t="s">
        <v>1790</v>
      </c>
      <c r="G39" s="79" t="s">
        <v>655</v>
      </c>
      <c r="H39" s="82" t="s">
        <v>504</v>
      </c>
      <c r="I39" s="79" t="s">
        <v>432</v>
      </c>
      <c r="J39" s="81" t="s">
        <v>432</v>
      </c>
      <c r="K39" s="81"/>
      <c r="L39" s="86"/>
      <c r="M39" s="82"/>
      <c r="N39" s="82"/>
      <c r="O39" s="82"/>
      <c r="P39" s="82"/>
      <c r="Q39" s="81"/>
      <c r="R39" s="81"/>
      <c r="S39" s="81"/>
      <c r="T39" s="81"/>
      <c r="U39" s="81"/>
      <c r="V39" s="81"/>
      <c r="W39" s="81"/>
      <c r="X39" s="84"/>
      <c r="Y39" s="83"/>
      <c r="Z39" s="79" t="s">
        <v>442</v>
      </c>
      <c r="AA39" s="94"/>
      <c r="AB39" s="84">
        <v>41123</v>
      </c>
      <c r="AC39" s="130">
        <v>43922</v>
      </c>
      <c r="AD39" s="79"/>
      <c r="AE39" s="34" t="s">
        <v>157</v>
      </c>
      <c r="AF39" s="34" t="s">
        <v>156</v>
      </c>
      <c r="AG39" s="284"/>
    </row>
    <row r="40" spans="1:33" ht="12.75" x14ac:dyDescent="0.2">
      <c r="A40" s="56" t="s">
        <v>1789</v>
      </c>
      <c r="B40" s="76" t="s">
        <v>1776</v>
      </c>
      <c r="C40" s="73" t="s">
        <v>1775</v>
      </c>
      <c r="D40" s="73" t="s">
        <v>377</v>
      </c>
      <c r="E40" s="73" t="s">
        <v>159</v>
      </c>
      <c r="F40" s="34" t="s">
        <v>1788</v>
      </c>
      <c r="G40" s="34" t="s">
        <v>1272</v>
      </c>
      <c r="H40" s="59" t="s">
        <v>1787</v>
      </c>
      <c r="I40" s="34" t="s">
        <v>1786</v>
      </c>
      <c r="J40" s="58">
        <v>43943</v>
      </c>
      <c r="K40" s="58"/>
      <c r="L40" s="72"/>
      <c r="M40" s="59"/>
      <c r="N40" s="59"/>
      <c r="O40" s="59"/>
      <c r="P40" s="59"/>
      <c r="Q40" s="63"/>
      <c r="R40" s="63"/>
      <c r="S40" s="63"/>
      <c r="T40" s="63"/>
      <c r="U40" s="63"/>
      <c r="V40" s="75">
        <v>43943</v>
      </c>
      <c r="W40" s="75"/>
      <c r="X40" s="58">
        <f>MAX(Játszóeszközök[[#This Row],[Időszakos ellenőrzés 2011.]:[Időszakos ellenőrzés 2020.]])</f>
        <v>43943</v>
      </c>
      <c r="Y40" s="57">
        <f>IF(X40&gt;=44044,YEAR(X40)+3,YEAR(X40)+4)</f>
        <v>2024</v>
      </c>
      <c r="Z40" s="34" t="s">
        <v>430</v>
      </c>
      <c r="AA40" s="91"/>
      <c r="AB40" s="58"/>
      <c r="AC40" s="129"/>
      <c r="AD40" s="34"/>
      <c r="AE40" s="34" t="s">
        <v>157</v>
      </c>
      <c r="AF40" s="34" t="s">
        <v>156</v>
      </c>
      <c r="AG40" s="278"/>
    </row>
    <row r="41" spans="1:33" ht="12.75" x14ac:dyDescent="0.2">
      <c r="A41" s="56" t="s">
        <v>1785</v>
      </c>
      <c r="B41" s="76" t="s">
        <v>1776</v>
      </c>
      <c r="C41" s="73" t="s">
        <v>1775</v>
      </c>
      <c r="D41" s="73" t="s">
        <v>377</v>
      </c>
      <c r="E41" s="73" t="s">
        <v>159</v>
      </c>
      <c r="F41" s="34" t="s">
        <v>1784</v>
      </c>
      <c r="G41" s="34" t="s">
        <v>1272</v>
      </c>
      <c r="H41" s="59" t="s">
        <v>1783</v>
      </c>
      <c r="I41" s="34" t="s">
        <v>1782</v>
      </c>
      <c r="J41" s="58">
        <v>43943</v>
      </c>
      <c r="K41" s="58"/>
      <c r="L41" s="72"/>
      <c r="M41" s="59"/>
      <c r="N41" s="59"/>
      <c r="O41" s="59"/>
      <c r="P41" s="59"/>
      <c r="Q41" s="63"/>
      <c r="R41" s="63"/>
      <c r="S41" s="63"/>
      <c r="T41" s="63"/>
      <c r="U41" s="63"/>
      <c r="V41" s="75">
        <v>43943</v>
      </c>
      <c r="W41" s="75"/>
      <c r="X41" s="58">
        <f>MAX(Játszóeszközök[[#This Row],[Időszakos ellenőrzés 2011.]:[Időszakos ellenőrzés 2020.]])</f>
        <v>43943</v>
      </c>
      <c r="Y41" s="57">
        <f>IF(X41&gt;=44044,YEAR(X41)+3,YEAR(X41)+4)</f>
        <v>2024</v>
      </c>
      <c r="Z41" s="34" t="s">
        <v>430</v>
      </c>
      <c r="AA41" s="91"/>
      <c r="AB41" s="58"/>
      <c r="AC41" s="129"/>
      <c r="AD41" s="34"/>
      <c r="AE41" s="34" t="s">
        <v>157</v>
      </c>
      <c r="AF41" s="34" t="s">
        <v>156</v>
      </c>
      <c r="AG41" s="278"/>
    </row>
    <row r="42" spans="1:33" ht="12.75" x14ac:dyDescent="0.2">
      <c r="A42" s="56" t="s">
        <v>1781</v>
      </c>
      <c r="B42" s="76" t="s">
        <v>1776</v>
      </c>
      <c r="C42" s="73" t="s">
        <v>1775</v>
      </c>
      <c r="D42" s="73" t="s">
        <v>377</v>
      </c>
      <c r="E42" s="73" t="s">
        <v>159</v>
      </c>
      <c r="F42" s="34" t="s">
        <v>1780</v>
      </c>
      <c r="G42" s="34" t="s">
        <v>1272</v>
      </c>
      <c r="H42" s="59" t="s">
        <v>1779</v>
      </c>
      <c r="I42" s="34" t="s">
        <v>1778</v>
      </c>
      <c r="J42" s="58">
        <v>43943</v>
      </c>
      <c r="K42" s="58"/>
      <c r="L42" s="72"/>
      <c r="M42" s="59"/>
      <c r="N42" s="59"/>
      <c r="O42" s="59"/>
      <c r="P42" s="59"/>
      <c r="Q42" s="63"/>
      <c r="R42" s="63"/>
      <c r="S42" s="63"/>
      <c r="T42" s="63"/>
      <c r="U42" s="63"/>
      <c r="V42" s="75">
        <v>43943</v>
      </c>
      <c r="W42" s="75"/>
      <c r="X42" s="58">
        <f>MAX(Játszóeszközök[[#This Row],[Időszakos ellenőrzés 2011.]:[Időszakos ellenőrzés 2020.]])</f>
        <v>43943</v>
      </c>
      <c r="Y42" s="57">
        <f>IF(X42&gt;=44044,YEAR(X42)+3,YEAR(X42)+4)</f>
        <v>2024</v>
      </c>
      <c r="Z42" s="34" t="s">
        <v>430</v>
      </c>
      <c r="AA42" s="91"/>
      <c r="AB42" s="58"/>
      <c r="AC42" s="129"/>
      <c r="AD42" s="34"/>
      <c r="AE42" s="34" t="s">
        <v>157</v>
      </c>
      <c r="AF42" s="34" t="s">
        <v>156</v>
      </c>
      <c r="AG42" s="278"/>
    </row>
    <row r="43" spans="1:33" ht="12.75" x14ac:dyDescent="0.2">
      <c r="A43" s="56" t="s">
        <v>1777</v>
      </c>
      <c r="B43" s="76" t="s">
        <v>1776</v>
      </c>
      <c r="C43" s="73" t="s">
        <v>1775</v>
      </c>
      <c r="D43" s="73" t="s">
        <v>377</v>
      </c>
      <c r="E43" s="73" t="s">
        <v>159</v>
      </c>
      <c r="F43" s="70" t="s">
        <v>422</v>
      </c>
      <c r="G43" s="34" t="s">
        <v>937</v>
      </c>
      <c r="H43" s="59" t="s">
        <v>432</v>
      </c>
      <c r="I43" s="34" t="s">
        <v>936</v>
      </c>
      <c r="J43" s="58">
        <v>43970</v>
      </c>
      <c r="K43" s="58"/>
      <c r="L43" s="72"/>
      <c r="M43" s="59"/>
      <c r="N43" s="59"/>
      <c r="O43" s="59"/>
      <c r="P43" s="59"/>
      <c r="Q43" s="63"/>
      <c r="R43" s="63"/>
      <c r="S43" s="63"/>
      <c r="T43" s="63"/>
      <c r="U43" s="63"/>
      <c r="V43" s="63"/>
      <c r="W43" s="63"/>
      <c r="X43" s="58"/>
      <c r="Y43" s="57">
        <f>IF(X43&gt;=44044,YEAR(X43)+3,YEAR(X43)+4)</f>
        <v>1904</v>
      </c>
      <c r="Z43" s="34"/>
      <c r="AA43" s="91"/>
      <c r="AB43" s="58"/>
      <c r="AC43" s="111"/>
      <c r="AD43" s="34"/>
      <c r="AE43" s="34" t="s">
        <v>157</v>
      </c>
      <c r="AF43" s="34" t="s">
        <v>156</v>
      </c>
      <c r="AG43" s="278"/>
    </row>
    <row r="44" spans="1:33" ht="38.25" x14ac:dyDescent="0.2">
      <c r="A44" s="56" t="s">
        <v>1774</v>
      </c>
      <c r="B44" s="76" t="s">
        <v>1757</v>
      </c>
      <c r="C44" s="73" t="s">
        <v>1756</v>
      </c>
      <c r="D44" s="73" t="s">
        <v>377</v>
      </c>
      <c r="E44" s="73" t="s">
        <v>159</v>
      </c>
      <c r="F44" s="97" t="s">
        <v>1773</v>
      </c>
      <c r="G44" s="34" t="s">
        <v>655</v>
      </c>
      <c r="H44" s="59" t="s">
        <v>504</v>
      </c>
      <c r="I44" s="70" t="s">
        <v>1772</v>
      </c>
      <c r="J44" s="63" t="s">
        <v>432</v>
      </c>
      <c r="K44" s="63"/>
      <c r="L44" s="77" t="s">
        <v>496</v>
      </c>
      <c r="M44" s="59"/>
      <c r="N44" s="59"/>
      <c r="O44" s="59"/>
      <c r="P44" s="59"/>
      <c r="Q44" s="63"/>
      <c r="R44" s="63"/>
      <c r="S44" s="63"/>
      <c r="T44" s="58">
        <v>43412</v>
      </c>
      <c r="U44" s="63"/>
      <c r="V44" s="63"/>
      <c r="W44" s="63"/>
      <c r="X44" s="58">
        <f>MAX(Játszóeszközök[[#This Row],[Időszakos ellenőrzés 2011.]:[Időszakos ellenőrzés 2020.]])</f>
        <v>43412</v>
      </c>
      <c r="Y44" s="57">
        <f>IF(X44&gt;=44044,YEAR(X44)+3,YEAR(X44)+4)</f>
        <v>2022</v>
      </c>
      <c r="Z44" s="34" t="s">
        <v>430</v>
      </c>
      <c r="AA44" s="59"/>
      <c r="AB44" s="77" t="s">
        <v>1771</v>
      </c>
      <c r="AC44" s="62"/>
      <c r="AD44" s="34"/>
      <c r="AE44" s="34" t="s">
        <v>157</v>
      </c>
      <c r="AF44" s="34" t="s">
        <v>156</v>
      </c>
      <c r="AG44" s="278"/>
    </row>
    <row r="45" spans="1:33" s="78" customFormat="1" ht="12.75" hidden="1" x14ac:dyDescent="0.2">
      <c r="A45" s="89" t="s">
        <v>1770</v>
      </c>
      <c r="B45" s="88" t="s">
        <v>1757</v>
      </c>
      <c r="C45" s="87" t="s">
        <v>1756</v>
      </c>
      <c r="D45" s="87" t="s">
        <v>377</v>
      </c>
      <c r="E45" s="87" t="s">
        <v>445</v>
      </c>
      <c r="F45" s="79" t="s">
        <v>662</v>
      </c>
      <c r="G45" s="79" t="s">
        <v>505</v>
      </c>
      <c r="H45" s="82" t="s">
        <v>504</v>
      </c>
      <c r="I45" s="79" t="s">
        <v>1769</v>
      </c>
      <c r="J45" s="81" t="s">
        <v>432</v>
      </c>
      <c r="K45" s="81"/>
      <c r="L45" s="86" t="s">
        <v>518</v>
      </c>
      <c r="M45" s="82"/>
      <c r="N45" s="82"/>
      <c r="O45" s="82"/>
      <c r="P45" s="82"/>
      <c r="Q45" s="81"/>
      <c r="R45" s="81"/>
      <c r="S45" s="81"/>
      <c r="T45" s="84">
        <v>43412</v>
      </c>
      <c r="U45" s="81"/>
      <c r="V45" s="81"/>
      <c r="W45" s="81"/>
      <c r="X45" s="84">
        <f>MAX(Játszóeszközök[[#This Row],[Időszakos ellenőrzés 2011.]:[Időszakos ellenőrzés 2020.]])</f>
        <v>43412</v>
      </c>
      <c r="Y45" s="83"/>
      <c r="Z45" s="79" t="s">
        <v>442</v>
      </c>
      <c r="AA45" s="82"/>
      <c r="AB45" s="81" t="s">
        <v>1768</v>
      </c>
      <c r="AC45" s="96">
        <v>43972</v>
      </c>
      <c r="AD45" s="79"/>
      <c r="AE45" s="34" t="s">
        <v>157</v>
      </c>
      <c r="AF45" s="34" t="s">
        <v>156</v>
      </c>
      <c r="AG45" s="284"/>
    </row>
    <row r="46" spans="1:33" ht="12.75" x14ac:dyDescent="0.2">
      <c r="A46" s="56" t="s">
        <v>1767</v>
      </c>
      <c r="B46" s="76" t="s">
        <v>1757</v>
      </c>
      <c r="C46" s="73" t="s">
        <v>1756</v>
      </c>
      <c r="D46" s="73" t="s">
        <v>377</v>
      </c>
      <c r="E46" s="73" t="s">
        <v>159</v>
      </c>
      <c r="F46" s="70" t="s">
        <v>439</v>
      </c>
      <c r="G46" s="34" t="s">
        <v>708</v>
      </c>
      <c r="H46" s="59" t="s">
        <v>1766</v>
      </c>
      <c r="I46" s="34" t="s">
        <v>1337</v>
      </c>
      <c r="J46" s="58">
        <v>41477</v>
      </c>
      <c r="K46" s="58"/>
      <c r="L46" s="72"/>
      <c r="M46" s="91"/>
      <c r="N46" s="91"/>
      <c r="O46" s="91"/>
      <c r="P46" s="91"/>
      <c r="Q46" s="58"/>
      <c r="R46" s="58"/>
      <c r="S46" s="58"/>
      <c r="T46" s="58">
        <v>43412</v>
      </c>
      <c r="U46" s="58"/>
      <c r="V46" s="58"/>
      <c r="W46" s="58"/>
      <c r="X46" s="58">
        <f>MAX(Játszóeszközök[[#This Row],[Időszakos ellenőrzés 2011.]:[Időszakos ellenőrzés 2020.]])</f>
        <v>43412</v>
      </c>
      <c r="Y46" s="57">
        <f t="shared" ref="Y46:Y66" si="2">IF(X46&gt;=44044,YEAR(X46)+3,YEAR(X46)+4)</f>
        <v>2022</v>
      </c>
      <c r="Z46" s="34" t="s">
        <v>430</v>
      </c>
      <c r="AA46" s="59"/>
      <c r="AB46" s="58">
        <v>43971</v>
      </c>
      <c r="AC46" s="62"/>
      <c r="AD46" s="34"/>
      <c r="AE46" s="34" t="s">
        <v>157</v>
      </c>
      <c r="AF46" s="34" t="s">
        <v>156</v>
      </c>
      <c r="AG46" s="278"/>
    </row>
    <row r="47" spans="1:33" ht="25.5" x14ac:dyDescent="0.2">
      <c r="A47" s="56" t="s">
        <v>1765</v>
      </c>
      <c r="B47" s="76" t="s">
        <v>1757</v>
      </c>
      <c r="C47" s="73" t="s">
        <v>1756</v>
      </c>
      <c r="D47" s="73" t="s">
        <v>377</v>
      </c>
      <c r="E47" s="73" t="s">
        <v>159</v>
      </c>
      <c r="F47" s="70" t="s">
        <v>1764</v>
      </c>
      <c r="G47" s="34" t="s">
        <v>708</v>
      </c>
      <c r="H47" s="59" t="s">
        <v>1226</v>
      </c>
      <c r="I47" s="34" t="s">
        <v>1763</v>
      </c>
      <c r="J47" s="58">
        <v>41477</v>
      </c>
      <c r="K47" s="58"/>
      <c r="L47" s="72"/>
      <c r="M47" s="91"/>
      <c r="N47" s="91"/>
      <c r="O47" s="91"/>
      <c r="P47" s="91"/>
      <c r="Q47" s="58"/>
      <c r="R47" s="58"/>
      <c r="S47" s="58"/>
      <c r="T47" s="58">
        <v>43412</v>
      </c>
      <c r="U47" s="58"/>
      <c r="V47" s="58"/>
      <c r="W47" s="58"/>
      <c r="X47" s="58">
        <f>MAX(Játszóeszközök[[#This Row],[Időszakos ellenőrzés 2011.]:[Időszakos ellenőrzés 2020.]])</f>
        <v>43412</v>
      </c>
      <c r="Y47" s="57">
        <f t="shared" si="2"/>
        <v>2022</v>
      </c>
      <c r="Z47" s="34" t="s">
        <v>430</v>
      </c>
      <c r="AA47" s="91"/>
      <c r="AB47" s="72" t="s">
        <v>1762</v>
      </c>
      <c r="AC47" s="62"/>
      <c r="AD47" s="34"/>
      <c r="AE47" s="34" t="s">
        <v>157</v>
      </c>
      <c r="AF47" s="34" t="s">
        <v>156</v>
      </c>
      <c r="AG47" s="278"/>
    </row>
    <row r="48" spans="1:33" ht="12.75" x14ac:dyDescent="0.2">
      <c r="A48" s="56" t="s">
        <v>1761</v>
      </c>
      <c r="B48" s="76" t="s">
        <v>1757</v>
      </c>
      <c r="C48" s="73" t="s">
        <v>1756</v>
      </c>
      <c r="D48" s="73" t="s">
        <v>377</v>
      </c>
      <c r="E48" s="73" t="s">
        <v>159</v>
      </c>
      <c r="F48" s="70" t="s">
        <v>651</v>
      </c>
      <c r="G48" s="34" t="s">
        <v>708</v>
      </c>
      <c r="H48" s="59" t="s">
        <v>1760</v>
      </c>
      <c r="I48" s="34" t="s">
        <v>1759</v>
      </c>
      <c r="J48" s="58">
        <v>41477</v>
      </c>
      <c r="K48" s="58"/>
      <c r="L48" s="72"/>
      <c r="M48" s="91"/>
      <c r="N48" s="91"/>
      <c r="O48" s="91"/>
      <c r="P48" s="91"/>
      <c r="Q48" s="58"/>
      <c r="R48" s="58"/>
      <c r="S48" s="58"/>
      <c r="T48" s="58">
        <v>43412</v>
      </c>
      <c r="U48" s="58"/>
      <c r="V48" s="58"/>
      <c r="W48" s="58"/>
      <c r="X48" s="58">
        <f>MAX(Játszóeszközök[[#This Row],[Időszakos ellenőrzés 2011.]:[Időszakos ellenőrzés 2020.]])</f>
        <v>43412</v>
      </c>
      <c r="Y48" s="57">
        <f t="shared" si="2"/>
        <v>2022</v>
      </c>
      <c r="Z48" s="34" t="s">
        <v>430</v>
      </c>
      <c r="AA48" s="59"/>
      <c r="AB48" s="58">
        <v>43971</v>
      </c>
      <c r="AC48" s="62"/>
      <c r="AD48" s="34"/>
      <c r="AE48" s="34" t="s">
        <v>157</v>
      </c>
      <c r="AF48" s="34" t="s">
        <v>156</v>
      </c>
      <c r="AG48" s="278"/>
    </row>
    <row r="49" spans="1:33" ht="12.75" x14ac:dyDescent="0.2">
      <c r="A49" s="56" t="s">
        <v>1758</v>
      </c>
      <c r="B49" s="76" t="s">
        <v>1757</v>
      </c>
      <c r="C49" s="73" t="s">
        <v>1756</v>
      </c>
      <c r="D49" s="73" t="s">
        <v>377</v>
      </c>
      <c r="E49" s="73" t="s">
        <v>159</v>
      </c>
      <c r="F49" s="34" t="s">
        <v>1755</v>
      </c>
      <c r="G49" s="34" t="s">
        <v>708</v>
      </c>
      <c r="H49" s="59" t="s">
        <v>1754</v>
      </c>
      <c r="I49" s="34" t="s">
        <v>1753</v>
      </c>
      <c r="J49" s="58">
        <v>41477</v>
      </c>
      <c r="K49" s="58"/>
      <c r="L49" s="72"/>
      <c r="M49" s="91"/>
      <c r="N49" s="91"/>
      <c r="O49" s="91"/>
      <c r="P49" s="91"/>
      <c r="Q49" s="58"/>
      <c r="R49" s="58"/>
      <c r="S49" s="58"/>
      <c r="T49" s="58">
        <v>43412</v>
      </c>
      <c r="U49" s="58"/>
      <c r="V49" s="58"/>
      <c r="W49" s="58"/>
      <c r="X49" s="58">
        <f>MAX(Játszóeszközök[[#This Row],[Időszakos ellenőrzés 2011.]:[Időszakos ellenőrzés 2020.]])</f>
        <v>43412</v>
      </c>
      <c r="Y49" s="57">
        <f t="shared" si="2"/>
        <v>2022</v>
      </c>
      <c r="Z49" s="34" t="s">
        <v>430</v>
      </c>
      <c r="AA49" s="59"/>
      <c r="AB49" s="58">
        <v>43971</v>
      </c>
      <c r="AC49" s="62"/>
      <c r="AD49" s="34"/>
      <c r="AE49" s="34" t="s">
        <v>157</v>
      </c>
      <c r="AF49" s="34" t="s">
        <v>156</v>
      </c>
      <c r="AG49" s="278"/>
    </row>
    <row r="50" spans="1:33" ht="12.75" x14ac:dyDescent="0.2">
      <c r="A50" s="56" t="s">
        <v>1752</v>
      </c>
      <c r="B50" s="76" t="s">
        <v>1751</v>
      </c>
      <c r="C50" s="73" t="s">
        <v>1750</v>
      </c>
      <c r="D50" s="73" t="s">
        <v>377</v>
      </c>
      <c r="E50" s="73" t="s">
        <v>159</v>
      </c>
      <c r="F50" s="34" t="s">
        <v>530</v>
      </c>
      <c r="G50" s="34" t="s">
        <v>1744</v>
      </c>
      <c r="H50" s="59" t="s">
        <v>1749</v>
      </c>
      <c r="I50" s="34" t="s">
        <v>1748</v>
      </c>
      <c r="J50" s="58">
        <v>39721</v>
      </c>
      <c r="K50" s="58"/>
      <c r="L50" s="72" t="s">
        <v>1747</v>
      </c>
      <c r="M50" s="91"/>
      <c r="N50" s="91"/>
      <c r="O50" s="91"/>
      <c r="P50" s="91"/>
      <c r="Q50" s="58"/>
      <c r="R50" s="58"/>
      <c r="S50" s="58"/>
      <c r="T50" s="58">
        <v>43412</v>
      </c>
      <c r="U50" s="58"/>
      <c r="V50" s="58"/>
      <c r="W50" s="58"/>
      <c r="X50" s="58">
        <f>MAX(Játszóeszközök[[#This Row],[Időszakos ellenőrzés 2011.]:[Időszakos ellenőrzés 2020.]])</f>
        <v>43412</v>
      </c>
      <c r="Y50" s="57">
        <f t="shared" si="2"/>
        <v>2022</v>
      </c>
      <c r="Z50" s="34" t="s">
        <v>517</v>
      </c>
      <c r="AA50" s="59"/>
      <c r="AB50" s="63"/>
      <c r="AC50" s="62"/>
      <c r="AD50" s="34"/>
      <c r="AE50" s="34" t="s">
        <v>157</v>
      </c>
      <c r="AF50" s="34" t="s">
        <v>156</v>
      </c>
      <c r="AG50" s="278"/>
    </row>
    <row r="51" spans="1:33" ht="25.5" x14ac:dyDescent="0.2">
      <c r="A51" s="56" t="s">
        <v>1746</v>
      </c>
      <c r="B51" s="76" t="s">
        <v>1735</v>
      </c>
      <c r="C51" s="73" t="s">
        <v>1734</v>
      </c>
      <c r="D51" s="73" t="s">
        <v>377</v>
      </c>
      <c r="E51" s="73" t="s">
        <v>159</v>
      </c>
      <c r="F51" s="34" t="s">
        <v>1745</v>
      </c>
      <c r="G51" s="34" t="s">
        <v>1744</v>
      </c>
      <c r="H51" s="59" t="s">
        <v>1743</v>
      </c>
      <c r="I51" s="34" t="s">
        <v>1742</v>
      </c>
      <c r="J51" s="58">
        <v>39720</v>
      </c>
      <c r="K51" s="58"/>
      <c r="L51" s="72" t="s">
        <v>1741</v>
      </c>
      <c r="M51" s="91"/>
      <c r="N51" s="91"/>
      <c r="O51" s="91"/>
      <c r="P51" s="91"/>
      <c r="Q51" s="58"/>
      <c r="R51" s="58"/>
      <c r="S51" s="58"/>
      <c r="T51" s="58">
        <v>43412</v>
      </c>
      <c r="U51" s="58"/>
      <c r="V51" s="58"/>
      <c r="W51" s="58"/>
      <c r="X51" s="58">
        <f>MAX(Játszóeszközök[[#This Row],[Időszakos ellenőrzés 2011.]:[Időszakos ellenőrzés 2020.]])</f>
        <v>43412</v>
      </c>
      <c r="Y51" s="57">
        <f t="shared" si="2"/>
        <v>2022</v>
      </c>
      <c r="Z51" s="34" t="s">
        <v>517</v>
      </c>
      <c r="AA51" s="59"/>
      <c r="AB51" s="63"/>
      <c r="AC51" s="62"/>
      <c r="AD51" s="34"/>
      <c r="AE51" s="34" t="s">
        <v>157</v>
      </c>
      <c r="AF51" s="34" t="s">
        <v>156</v>
      </c>
      <c r="AG51" s="278"/>
    </row>
    <row r="52" spans="1:33" ht="12.75" x14ac:dyDescent="0.2">
      <c r="A52" s="56" t="s">
        <v>1740</v>
      </c>
      <c r="B52" s="76" t="s">
        <v>1735</v>
      </c>
      <c r="C52" s="73" t="s">
        <v>1734</v>
      </c>
      <c r="D52" s="73" t="s">
        <v>377</v>
      </c>
      <c r="E52" s="73" t="s">
        <v>159</v>
      </c>
      <c r="F52" s="34" t="s">
        <v>473</v>
      </c>
      <c r="G52" s="70" t="s">
        <v>1739</v>
      </c>
      <c r="H52" s="59" t="s">
        <v>1738</v>
      </c>
      <c r="I52" s="34" t="s">
        <v>1737</v>
      </c>
      <c r="J52" s="58">
        <v>39720</v>
      </c>
      <c r="K52" s="58"/>
      <c r="L52" s="72"/>
      <c r="M52" s="91"/>
      <c r="N52" s="91"/>
      <c r="O52" s="91"/>
      <c r="P52" s="91"/>
      <c r="Q52" s="58"/>
      <c r="R52" s="58"/>
      <c r="S52" s="58"/>
      <c r="T52" s="58">
        <v>43412</v>
      </c>
      <c r="U52" s="58"/>
      <c r="V52" s="58"/>
      <c r="W52" s="58"/>
      <c r="X52" s="58">
        <f>MAX(Játszóeszközök[[#This Row],[Időszakos ellenőrzés 2011.]:[Időszakos ellenőrzés 2020.]])</f>
        <v>43412</v>
      </c>
      <c r="Y52" s="57">
        <f t="shared" si="2"/>
        <v>2022</v>
      </c>
      <c r="Z52" s="34" t="s">
        <v>463</v>
      </c>
      <c r="AA52" s="59"/>
      <c r="AB52" s="63"/>
      <c r="AC52" s="62"/>
      <c r="AD52" s="34"/>
      <c r="AE52" s="34" t="s">
        <v>157</v>
      </c>
      <c r="AF52" s="34" t="s">
        <v>156</v>
      </c>
      <c r="AG52" s="278"/>
    </row>
    <row r="53" spans="1:33" ht="12.75" x14ac:dyDescent="0.2">
      <c r="A53" s="56" t="s">
        <v>1736</v>
      </c>
      <c r="B53" s="76" t="s">
        <v>1735</v>
      </c>
      <c r="C53" s="73" t="s">
        <v>1734</v>
      </c>
      <c r="D53" s="73" t="s">
        <v>377</v>
      </c>
      <c r="E53" s="73" t="s">
        <v>159</v>
      </c>
      <c r="F53" s="34" t="s">
        <v>1733</v>
      </c>
      <c r="G53" s="34" t="s">
        <v>158</v>
      </c>
      <c r="H53" s="59" t="s">
        <v>1732</v>
      </c>
      <c r="I53" s="34" t="s">
        <v>1731</v>
      </c>
      <c r="J53" s="58">
        <v>39720</v>
      </c>
      <c r="K53" s="58"/>
      <c r="L53" s="72"/>
      <c r="M53" s="91"/>
      <c r="N53" s="91"/>
      <c r="O53" s="91"/>
      <c r="P53" s="91"/>
      <c r="Q53" s="58"/>
      <c r="R53" s="58">
        <v>42695</v>
      </c>
      <c r="S53" s="58"/>
      <c r="T53" s="58"/>
      <c r="U53" s="58"/>
      <c r="V53" s="75">
        <v>44158</v>
      </c>
      <c r="W53" s="75"/>
      <c r="X53" s="58">
        <f>MAX(Játszóeszközök[[#This Row],[Időszakos ellenőrzés 2011.]:[Időszakos ellenőrzés 2020.]])</f>
        <v>44158</v>
      </c>
      <c r="Y53" s="57">
        <f t="shared" si="2"/>
        <v>2023</v>
      </c>
      <c r="Z53" s="34" t="s">
        <v>430</v>
      </c>
      <c r="AA53" s="59"/>
      <c r="AB53" s="63"/>
      <c r="AC53" s="62"/>
      <c r="AD53" s="34"/>
      <c r="AE53" s="34" t="s">
        <v>157</v>
      </c>
      <c r="AF53" s="34" t="s">
        <v>156</v>
      </c>
      <c r="AG53" s="278"/>
    </row>
    <row r="54" spans="1:33" ht="12.75" x14ac:dyDescent="0.2">
      <c r="A54" s="56" t="s">
        <v>1730</v>
      </c>
      <c r="B54" s="76" t="s">
        <v>1722</v>
      </c>
      <c r="C54" s="73" t="s">
        <v>1721</v>
      </c>
      <c r="D54" s="73" t="s">
        <v>377</v>
      </c>
      <c r="E54" s="73" t="s">
        <v>159</v>
      </c>
      <c r="F54" s="34" t="s">
        <v>1312</v>
      </c>
      <c r="G54" s="34" t="s">
        <v>451</v>
      </c>
      <c r="H54" s="59" t="s">
        <v>1311</v>
      </c>
      <c r="I54" s="34" t="s">
        <v>691</v>
      </c>
      <c r="J54" s="58">
        <v>39057</v>
      </c>
      <c r="K54" s="58"/>
      <c r="L54" s="72" t="s">
        <v>1729</v>
      </c>
      <c r="M54" s="91"/>
      <c r="N54" s="91"/>
      <c r="O54" s="91"/>
      <c r="P54" s="91"/>
      <c r="Q54" s="58"/>
      <c r="R54" s="58"/>
      <c r="S54" s="58"/>
      <c r="T54" s="58">
        <v>43412</v>
      </c>
      <c r="U54" s="58"/>
      <c r="V54" s="58"/>
      <c r="W54" s="58"/>
      <c r="X54" s="58">
        <f>MAX(Játszóeszközök[[#This Row],[Időszakos ellenőrzés 2011.]:[Időszakos ellenőrzés 2020.]])</f>
        <v>43412</v>
      </c>
      <c r="Y54" s="57">
        <f t="shared" si="2"/>
        <v>2022</v>
      </c>
      <c r="Z54" s="34" t="s">
        <v>517</v>
      </c>
      <c r="AA54" s="59"/>
      <c r="AB54" s="63"/>
      <c r="AC54" s="62"/>
      <c r="AD54" s="34"/>
      <c r="AE54" s="34" t="s">
        <v>157</v>
      </c>
      <c r="AF54" s="34" t="s">
        <v>156</v>
      </c>
      <c r="AG54" s="278"/>
    </row>
    <row r="55" spans="1:33" ht="12.75" x14ac:dyDescent="0.2">
      <c r="A55" s="56" t="s">
        <v>1728</v>
      </c>
      <c r="B55" s="76" t="s">
        <v>1722</v>
      </c>
      <c r="C55" s="73" t="s">
        <v>1721</v>
      </c>
      <c r="D55" s="73" t="s">
        <v>377</v>
      </c>
      <c r="E55" s="73" t="s">
        <v>159</v>
      </c>
      <c r="F55" s="34" t="s">
        <v>699</v>
      </c>
      <c r="G55" s="34" t="s">
        <v>451</v>
      </c>
      <c r="H55" s="59" t="s">
        <v>698</v>
      </c>
      <c r="I55" s="34" t="s">
        <v>691</v>
      </c>
      <c r="J55" s="58">
        <v>39057</v>
      </c>
      <c r="K55" s="58"/>
      <c r="L55" s="72" t="s">
        <v>1727</v>
      </c>
      <c r="M55" s="91"/>
      <c r="N55" s="91"/>
      <c r="O55" s="91"/>
      <c r="P55" s="91"/>
      <c r="Q55" s="58"/>
      <c r="R55" s="58"/>
      <c r="S55" s="58"/>
      <c r="T55" s="58">
        <v>43412</v>
      </c>
      <c r="U55" s="58"/>
      <c r="V55" s="58"/>
      <c r="W55" s="58"/>
      <c r="X55" s="58">
        <f>MAX(Játszóeszközök[[#This Row],[Időszakos ellenőrzés 2011.]:[Időszakos ellenőrzés 2020.]])</f>
        <v>43412</v>
      </c>
      <c r="Y55" s="57">
        <f t="shared" si="2"/>
        <v>2022</v>
      </c>
      <c r="Z55" s="34" t="s">
        <v>517</v>
      </c>
      <c r="AA55" s="59"/>
      <c r="AB55" s="63"/>
      <c r="AC55" s="62"/>
      <c r="AD55" s="34"/>
      <c r="AE55" s="34" t="s">
        <v>157</v>
      </c>
      <c r="AF55" s="34" t="s">
        <v>156</v>
      </c>
      <c r="AG55" s="278"/>
    </row>
    <row r="56" spans="1:33" ht="12.75" x14ac:dyDescent="0.2">
      <c r="A56" s="56" t="s">
        <v>1726</v>
      </c>
      <c r="B56" s="76" t="s">
        <v>1722</v>
      </c>
      <c r="C56" s="73" t="s">
        <v>1721</v>
      </c>
      <c r="D56" s="73" t="s">
        <v>377</v>
      </c>
      <c r="E56" s="73" t="s">
        <v>159</v>
      </c>
      <c r="F56" s="34" t="s">
        <v>1725</v>
      </c>
      <c r="G56" s="34" t="s">
        <v>451</v>
      </c>
      <c r="H56" s="59" t="s">
        <v>1461</v>
      </c>
      <c r="I56" s="34" t="s">
        <v>762</v>
      </c>
      <c r="J56" s="58">
        <v>39057</v>
      </c>
      <c r="K56" s="58"/>
      <c r="L56" s="72" t="s">
        <v>1553</v>
      </c>
      <c r="M56" s="91"/>
      <c r="N56" s="91"/>
      <c r="O56" s="91"/>
      <c r="P56" s="91"/>
      <c r="Q56" s="58"/>
      <c r="R56" s="58"/>
      <c r="S56" s="58"/>
      <c r="T56" s="58">
        <v>43412</v>
      </c>
      <c r="U56" s="58"/>
      <c r="V56" s="58"/>
      <c r="W56" s="58"/>
      <c r="X56" s="58">
        <f>MAX(Játszóeszközök[[#This Row],[Időszakos ellenőrzés 2011.]:[Időszakos ellenőrzés 2020.]])</f>
        <v>43412</v>
      </c>
      <c r="Y56" s="57">
        <f t="shared" si="2"/>
        <v>2022</v>
      </c>
      <c r="Z56" s="34" t="s">
        <v>517</v>
      </c>
      <c r="AA56" s="59"/>
      <c r="AB56" s="63"/>
      <c r="AC56" s="62"/>
      <c r="AD56" s="34"/>
      <c r="AE56" s="34" t="s">
        <v>157</v>
      </c>
      <c r="AF56" s="34" t="s">
        <v>156</v>
      </c>
      <c r="AG56" s="278"/>
    </row>
    <row r="57" spans="1:33" ht="12.75" x14ac:dyDescent="0.2">
      <c r="A57" s="56" t="s">
        <v>1724</v>
      </c>
      <c r="B57" s="76" t="s">
        <v>1722</v>
      </c>
      <c r="C57" s="73" t="s">
        <v>1721</v>
      </c>
      <c r="D57" s="73" t="s">
        <v>377</v>
      </c>
      <c r="E57" s="73" t="s">
        <v>159</v>
      </c>
      <c r="F57" s="34" t="s">
        <v>662</v>
      </c>
      <c r="G57" s="34" t="s">
        <v>451</v>
      </c>
      <c r="H57" s="59" t="s">
        <v>1108</v>
      </c>
      <c r="I57" s="34" t="s">
        <v>691</v>
      </c>
      <c r="J57" s="58">
        <v>39057</v>
      </c>
      <c r="K57" s="58"/>
      <c r="L57" s="72" t="s">
        <v>1719</v>
      </c>
      <c r="M57" s="91"/>
      <c r="N57" s="91"/>
      <c r="O57" s="91"/>
      <c r="P57" s="91"/>
      <c r="Q57" s="58"/>
      <c r="R57" s="58">
        <v>42695</v>
      </c>
      <c r="S57" s="58"/>
      <c r="T57" s="58"/>
      <c r="U57" s="58"/>
      <c r="V57" s="75">
        <v>44158</v>
      </c>
      <c r="W57" s="75"/>
      <c r="X57" s="58">
        <f>MAX(Játszóeszközök[[#This Row],[Időszakos ellenőrzés 2011.]:[Időszakos ellenőrzés 2020.]])</f>
        <v>44158</v>
      </c>
      <c r="Y57" s="57">
        <f t="shared" si="2"/>
        <v>2023</v>
      </c>
      <c r="Z57" s="34" t="s">
        <v>430</v>
      </c>
      <c r="AA57" s="59"/>
      <c r="AB57" s="63"/>
      <c r="AC57" s="62"/>
      <c r="AD57" s="34"/>
      <c r="AE57" s="34" t="s">
        <v>157</v>
      </c>
      <c r="AF57" s="34" t="s">
        <v>156</v>
      </c>
      <c r="AG57" s="278"/>
    </row>
    <row r="58" spans="1:33" ht="12.75" x14ac:dyDescent="0.2">
      <c r="A58" s="56" t="s">
        <v>1723</v>
      </c>
      <c r="B58" s="76" t="s">
        <v>1722</v>
      </c>
      <c r="C58" s="73" t="s">
        <v>1721</v>
      </c>
      <c r="D58" s="73" t="s">
        <v>377</v>
      </c>
      <c r="E58" s="73" t="s">
        <v>159</v>
      </c>
      <c r="F58" s="34" t="s">
        <v>1720</v>
      </c>
      <c r="G58" s="34" t="s">
        <v>434</v>
      </c>
      <c r="H58" s="59" t="s">
        <v>450</v>
      </c>
      <c r="I58" s="34" t="s">
        <v>691</v>
      </c>
      <c r="J58" s="58">
        <v>39057</v>
      </c>
      <c r="K58" s="58"/>
      <c r="L58" s="72" t="s">
        <v>1719</v>
      </c>
      <c r="M58" s="91"/>
      <c r="N58" s="91"/>
      <c r="O58" s="91"/>
      <c r="P58" s="91"/>
      <c r="Q58" s="58"/>
      <c r="R58" s="58">
        <v>42695</v>
      </c>
      <c r="S58" s="58"/>
      <c r="T58" s="58"/>
      <c r="U58" s="58"/>
      <c r="V58" s="75">
        <v>44158</v>
      </c>
      <c r="W58" s="75"/>
      <c r="X58" s="58">
        <f>MAX(Játszóeszközök[[#This Row],[Időszakos ellenőrzés 2011.]:[Időszakos ellenőrzés 2020.]])</f>
        <v>44158</v>
      </c>
      <c r="Y58" s="57">
        <f t="shared" si="2"/>
        <v>2023</v>
      </c>
      <c r="Z58" s="34" t="s">
        <v>430</v>
      </c>
      <c r="AA58" s="59"/>
      <c r="AB58" s="63"/>
      <c r="AC58" s="62"/>
      <c r="AD58" s="34"/>
      <c r="AE58" s="34" t="s">
        <v>157</v>
      </c>
      <c r="AF58" s="34" t="s">
        <v>156</v>
      </c>
      <c r="AG58" s="278"/>
    </row>
    <row r="59" spans="1:33" ht="25.5" x14ac:dyDescent="0.2">
      <c r="A59" s="56" t="s">
        <v>1718</v>
      </c>
      <c r="B59" s="76" t="s">
        <v>1694</v>
      </c>
      <c r="C59" s="73" t="s">
        <v>1569</v>
      </c>
      <c r="D59" s="73" t="s">
        <v>377</v>
      </c>
      <c r="E59" s="73" t="s">
        <v>159</v>
      </c>
      <c r="F59" s="34" t="s">
        <v>520</v>
      </c>
      <c r="G59" s="70" t="s">
        <v>655</v>
      </c>
      <c r="H59" s="59" t="s">
        <v>504</v>
      </c>
      <c r="I59" s="34" t="s">
        <v>432</v>
      </c>
      <c r="J59" s="63" t="s">
        <v>432</v>
      </c>
      <c r="K59" s="63"/>
      <c r="L59" s="77" t="s">
        <v>1278</v>
      </c>
      <c r="M59" s="59"/>
      <c r="N59" s="59"/>
      <c r="O59" s="59"/>
      <c r="P59" s="59"/>
      <c r="Q59" s="63"/>
      <c r="R59" s="63"/>
      <c r="S59" s="58">
        <v>43073</v>
      </c>
      <c r="T59" s="63"/>
      <c r="U59" s="63"/>
      <c r="V59" s="63"/>
      <c r="W59" s="63"/>
      <c r="X59" s="58">
        <f>MAX(Játszóeszközök[[#This Row],[Időszakos ellenőrzés 2011.]:[Időszakos ellenőrzés 2020.]])</f>
        <v>43073</v>
      </c>
      <c r="Y59" s="57">
        <f t="shared" si="2"/>
        <v>2021</v>
      </c>
      <c r="Z59" s="34" t="s">
        <v>430</v>
      </c>
      <c r="AA59" s="91"/>
      <c r="AB59" s="58">
        <v>43038</v>
      </c>
      <c r="AC59" s="62"/>
      <c r="AD59" s="34"/>
      <c r="AE59" s="34" t="s">
        <v>157</v>
      </c>
      <c r="AF59" s="34" t="s">
        <v>156</v>
      </c>
      <c r="AG59" s="278"/>
    </row>
    <row r="60" spans="1:33" ht="25.5" x14ac:dyDescent="0.2">
      <c r="A60" s="56" t="s">
        <v>1717</v>
      </c>
      <c r="B60" s="76" t="s">
        <v>1694</v>
      </c>
      <c r="C60" s="73" t="s">
        <v>1569</v>
      </c>
      <c r="D60" s="73" t="s">
        <v>377</v>
      </c>
      <c r="E60" s="73" t="s">
        <v>159</v>
      </c>
      <c r="F60" s="34" t="s">
        <v>500</v>
      </c>
      <c r="G60" s="70" t="s">
        <v>655</v>
      </c>
      <c r="H60" s="59" t="s">
        <v>504</v>
      </c>
      <c r="I60" s="34" t="s">
        <v>432</v>
      </c>
      <c r="J60" s="63" t="s">
        <v>432</v>
      </c>
      <c r="K60" s="63"/>
      <c r="L60" s="77" t="s">
        <v>1278</v>
      </c>
      <c r="M60" s="59"/>
      <c r="N60" s="59"/>
      <c r="O60" s="59"/>
      <c r="P60" s="59"/>
      <c r="Q60" s="63"/>
      <c r="R60" s="63"/>
      <c r="S60" s="58">
        <v>43073</v>
      </c>
      <c r="T60" s="63"/>
      <c r="U60" s="63"/>
      <c r="V60" s="63"/>
      <c r="W60" s="63"/>
      <c r="X60" s="58">
        <f>MAX(Játszóeszközök[[#This Row],[Időszakos ellenőrzés 2011.]:[Időszakos ellenőrzés 2020.]])</f>
        <v>43073</v>
      </c>
      <c r="Y60" s="57">
        <f t="shared" si="2"/>
        <v>2021</v>
      </c>
      <c r="Z60" s="34" t="s">
        <v>430</v>
      </c>
      <c r="AA60" s="91"/>
      <c r="AB60" s="58">
        <v>43038</v>
      </c>
      <c r="AC60" s="62"/>
      <c r="AD60" s="34"/>
      <c r="AE60" s="34" t="s">
        <v>157</v>
      </c>
      <c r="AF60" s="34" t="s">
        <v>156</v>
      </c>
      <c r="AG60" s="278"/>
    </row>
    <row r="61" spans="1:33" ht="25.5" x14ac:dyDescent="0.2">
      <c r="A61" s="56" t="s">
        <v>1716</v>
      </c>
      <c r="B61" s="76" t="s">
        <v>1694</v>
      </c>
      <c r="C61" s="73" t="s">
        <v>1569</v>
      </c>
      <c r="D61" s="73" t="s">
        <v>377</v>
      </c>
      <c r="E61" s="73" t="s">
        <v>159</v>
      </c>
      <c r="F61" s="34" t="s">
        <v>1715</v>
      </c>
      <c r="G61" s="70" t="s">
        <v>434</v>
      </c>
      <c r="H61" s="59" t="s">
        <v>432</v>
      </c>
      <c r="I61" s="34" t="s">
        <v>815</v>
      </c>
      <c r="J61" s="63" t="s">
        <v>432</v>
      </c>
      <c r="K61" s="63"/>
      <c r="L61" s="77"/>
      <c r="M61" s="59"/>
      <c r="N61" s="59"/>
      <c r="O61" s="59"/>
      <c r="P61" s="59"/>
      <c r="Q61" s="63"/>
      <c r="R61" s="63"/>
      <c r="S61" s="58">
        <v>43073</v>
      </c>
      <c r="T61" s="63"/>
      <c r="U61" s="63"/>
      <c r="V61" s="63"/>
      <c r="W61" s="63"/>
      <c r="X61" s="58">
        <f>MAX(Játszóeszközök[[#This Row],[Időszakos ellenőrzés 2011.]:[Időszakos ellenőrzés 2020.]])</f>
        <v>43073</v>
      </c>
      <c r="Y61" s="57">
        <f t="shared" si="2"/>
        <v>2021</v>
      </c>
      <c r="Z61" s="34" t="s">
        <v>430</v>
      </c>
      <c r="AA61" s="91"/>
      <c r="AB61" s="58">
        <v>43035</v>
      </c>
      <c r="AC61" s="62"/>
      <c r="AD61" s="34"/>
      <c r="AE61" s="34" t="s">
        <v>157</v>
      </c>
      <c r="AF61" s="34" t="s">
        <v>156</v>
      </c>
      <c r="AG61" s="278"/>
    </row>
    <row r="62" spans="1:33" ht="25.5" x14ac:dyDescent="0.2">
      <c r="A62" s="56" t="s">
        <v>1714</v>
      </c>
      <c r="B62" s="76" t="s">
        <v>1694</v>
      </c>
      <c r="C62" s="73" t="s">
        <v>1569</v>
      </c>
      <c r="D62" s="73" t="s">
        <v>377</v>
      </c>
      <c r="E62" s="73" t="s">
        <v>159</v>
      </c>
      <c r="F62" s="34" t="s">
        <v>576</v>
      </c>
      <c r="G62" s="70" t="s">
        <v>1703</v>
      </c>
      <c r="H62" s="59" t="s">
        <v>1713</v>
      </c>
      <c r="I62" s="34" t="s">
        <v>1709</v>
      </c>
      <c r="J62" s="58">
        <v>43048</v>
      </c>
      <c r="K62" s="58"/>
      <c r="L62" s="72"/>
      <c r="M62" s="91"/>
      <c r="N62" s="91"/>
      <c r="O62" s="91"/>
      <c r="P62" s="91"/>
      <c r="Q62" s="58"/>
      <c r="R62" s="58"/>
      <c r="S62" s="58">
        <v>43045</v>
      </c>
      <c r="T62" s="58"/>
      <c r="U62" s="58"/>
      <c r="V62" s="58"/>
      <c r="W62" s="58"/>
      <c r="X62" s="58">
        <f>MAX(Játszóeszközök[[#This Row],[Időszakos ellenőrzés 2011.]:[Időszakos ellenőrzés 2020.]])</f>
        <v>43045</v>
      </c>
      <c r="Y62" s="57">
        <f t="shared" si="2"/>
        <v>2021</v>
      </c>
      <c r="Z62" s="34" t="s">
        <v>430</v>
      </c>
      <c r="AA62" s="91"/>
      <c r="AB62" s="58"/>
      <c r="AC62" s="62"/>
      <c r="AD62" s="34"/>
      <c r="AE62" s="34" t="s">
        <v>157</v>
      </c>
      <c r="AF62" s="34" t="s">
        <v>156</v>
      </c>
      <c r="AG62" s="278"/>
    </row>
    <row r="63" spans="1:33" ht="25.5" x14ac:dyDescent="0.2">
      <c r="A63" s="56" t="s">
        <v>1712</v>
      </c>
      <c r="B63" s="76" t="s">
        <v>1694</v>
      </c>
      <c r="C63" s="73" t="s">
        <v>1569</v>
      </c>
      <c r="D63" s="73" t="s">
        <v>377</v>
      </c>
      <c r="E63" s="73" t="s">
        <v>159</v>
      </c>
      <c r="F63" s="34" t="s">
        <v>1711</v>
      </c>
      <c r="G63" s="70" t="s">
        <v>1703</v>
      </c>
      <c r="H63" s="59" t="s">
        <v>1710</v>
      </c>
      <c r="I63" s="34" t="s">
        <v>1709</v>
      </c>
      <c r="J63" s="58">
        <v>43048</v>
      </c>
      <c r="K63" s="58"/>
      <c r="L63" s="72"/>
      <c r="M63" s="91"/>
      <c r="N63" s="91"/>
      <c r="O63" s="91"/>
      <c r="P63" s="91"/>
      <c r="Q63" s="58"/>
      <c r="R63" s="58"/>
      <c r="S63" s="58">
        <v>43045</v>
      </c>
      <c r="T63" s="58"/>
      <c r="U63" s="58"/>
      <c r="V63" s="58"/>
      <c r="W63" s="58"/>
      <c r="X63" s="58">
        <f>MAX(Játszóeszközök[[#This Row],[Időszakos ellenőrzés 2011.]:[Időszakos ellenőrzés 2020.]])</f>
        <v>43045</v>
      </c>
      <c r="Y63" s="57">
        <f t="shared" si="2"/>
        <v>2021</v>
      </c>
      <c r="Z63" s="34" t="s">
        <v>430</v>
      </c>
      <c r="AA63" s="91"/>
      <c r="AB63" s="58"/>
      <c r="AC63" s="62"/>
      <c r="AD63" s="34"/>
      <c r="AE63" s="34" t="s">
        <v>157</v>
      </c>
      <c r="AF63" s="34" t="s">
        <v>156</v>
      </c>
      <c r="AG63" s="278"/>
    </row>
    <row r="64" spans="1:33" ht="25.5" x14ac:dyDescent="0.2">
      <c r="A64" s="56" t="s">
        <v>1708</v>
      </c>
      <c r="B64" s="76" t="s">
        <v>1694</v>
      </c>
      <c r="C64" s="73" t="s">
        <v>1569</v>
      </c>
      <c r="D64" s="73" t="s">
        <v>377</v>
      </c>
      <c r="E64" s="73" t="s">
        <v>159</v>
      </c>
      <c r="F64" s="34" t="s">
        <v>408</v>
      </c>
      <c r="G64" s="70" t="s">
        <v>1703</v>
      </c>
      <c r="H64" s="59" t="s">
        <v>1707</v>
      </c>
      <c r="I64" s="34" t="s">
        <v>1706</v>
      </c>
      <c r="J64" s="58">
        <v>43048</v>
      </c>
      <c r="K64" s="58"/>
      <c r="L64" s="72"/>
      <c r="M64" s="91"/>
      <c r="N64" s="91"/>
      <c r="O64" s="91"/>
      <c r="P64" s="91"/>
      <c r="Q64" s="58"/>
      <c r="R64" s="58"/>
      <c r="S64" s="58">
        <v>43045</v>
      </c>
      <c r="T64" s="58"/>
      <c r="U64" s="58"/>
      <c r="V64" s="58"/>
      <c r="W64" s="58"/>
      <c r="X64" s="58">
        <f>MAX(Játszóeszközök[[#This Row],[Időszakos ellenőrzés 2011.]:[Időszakos ellenőrzés 2020.]])</f>
        <v>43045</v>
      </c>
      <c r="Y64" s="57">
        <f t="shared" si="2"/>
        <v>2021</v>
      </c>
      <c r="Z64" s="34" t="s">
        <v>430</v>
      </c>
      <c r="AA64" s="91"/>
      <c r="AB64" s="58"/>
      <c r="AC64" s="62"/>
      <c r="AD64" s="34"/>
      <c r="AE64" s="34" t="s">
        <v>157</v>
      </c>
      <c r="AF64" s="34" t="s">
        <v>156</v>
      </c>
      <c r="AG64" s="278"/>
    </row>
    <row r="65" spans="1:33" ht="25.5" x14ac:dyDescent="0.2">
      <c r="A65" s="56" t="s">
        <v>1705</v>
      </c>
      <c r="B65" s="76" t="s">
        <v>1694</v>
      </c>
      <c r="C65" s="73" t="s">
        <v>1569</v>
      </c>
      <c r="D65" s="73" t="s">
        <v>377</v>
      </c>
      <c r="E65" s="73" t="s">
        <v>159</v>
      </c>
      <c r="F65" s="34" t="s">
        <v>1704</v>
      </c>
      <c r="G65" s="70" t="s">
        <v>1703</v>
      </c>
      <c r="H65" s="59" t="s">
        <v>1702</v>
      </c>
      <c r="I65" s="34" t="s">
        <v>1701</v>
      </c>
      <c r="J65" s="58">
        <v>43048</v>
      </c>
      <c r="K65" s="58"/>
      <c r="L65" s="72"/>
      <c r="M65" s="91"/>
      <c r="N65" s="91"/>
      <c r="O65" s="91"/>
      <c r="P65" s="91"/>
      <c r="Q65" s="58"/>
      <c r="R65" s="58"/>
      <c r="S65" s="58">
        <v>43045</v>
      </c>
      <c r="T65" s="58"/>
      <c r="U65" s="58"/>
      <c r="V65" s="58"/>
      <c r="W65" s="58"/>
      <c r="X65" s="58">
        <f>MAX(Játszóeszközök[[#This Row],[Időszakos ellenőrzés 2011.]:[Időszakos ellenőrzés 2020.]])</f>
        <v>43045</v>
      </c>
      <c r="Y65" s="57">
        <f t="shared" si="2"/>
        <v>2021</v>
      </c>
      <c r="Z65" s="34" t="s">
        <v>430</v>
      </c>
      <c r="AA65" s="91"/>
      <c r="AB65" s="58"/>
      <c r="AC65" s="62"/>
      <c r="AD65" s="34"/>
      <c r="AE65" s="34" t="s">
        <v>157</v>
      </c>
      <c r="AF65" s="34" t="s">
        <v>156</v>
      </c>
      <c r="AG65" s="278"/>
    </row>
    <row r="66" spans="1:33" ht="25.5" x14ac:dyDescent="0.2">
      <c r="A66" s="56" t="s">
        <v>1700</v>
      </c>
      <c r="B66" s="76" t="s">
        <v>1694</v>
      </c>
      <c r="C66" s="73" t="s">
        <v>1569</v>
      </c>
      <c r="D66" s="73" t="s">
        <v>377</v>
      </c>
      <c r="E66" s="73" t="s">
        <v>159</v>
      </c>
      <c r="F66" s="34" t="s">
        <v>1699</v>
      </c>
      <c r="G66" s="70" t="s">
        <v>937</v>
      </c>
      <c r="H66" s="59"/>
      <c r="I66" s="34" t="s">
        <v>936</v>
      </c>
      <c r="J66" s="58">
        <v>43048</v>
      </c>
      <c r="K66" s="58"/>
      <c r="L66" s="72"/>
      <c r="M66" s="91"/>
      <c r="N66" s="91"/>
      <c r="O66" s="91"/>
      <c r="P66" s="91"/>
      <c r="Q66" s="58"/>
      <c r="R66" s="58"/>
      <c r="S66" s="58">
        <v>43073</v>
      </c>
      <c r="T66" s="58"/>
      <c r="U66" s="58"/>
      <c r="V66" s="58"/>
      <c r="W66" s="58"/>
      <c r="X66" s="58">
        <f>MAX(Játszóeszközök[[#This Row],[Időszakos ellenőrzés 2011.]:[Időszakos ellenőrzés 2020.]])</f>
        <v>43073</v>
      </c>
      <c r="Y66" s="57">
        <f t="shared" si="2"/>
        <v>2021</v>
      </c>
      <c r="Z66" s="34" t="s">
        <v>430</v>
      </c>
      <c r="AA66" s="91"/>
      <c r="AB66" s="58"/>
      <c r="AC66" s="62"/>
      <c r="AD66" s="34"/>
      <c r="AE66" s="34" t="s">
        <v>157</v>
      </c>
      <c r="AF66" s="34" t="s">
        <v>156</v>
      </c>
      <c r="AG66" s="278"/>
    </row>
    <row r="67" spans="1:33" s="78" customFormat="1" ht="25.5" hidden="1" x14ac:dyDescent="0.2">
      <c r="A67" s="89" t="s">
        <v>1698</v>
      </c>
      <c r="B67" s="88" t="s">
        <v>1694</v>
      </c>
      <c r="C67" s="87" t="s">
        <v>1569</v>
      </c>
      <c r="D67" s="87" t="s">
        <v>377</v>
      </c>
      <c r="E67" s="87" t="s">
        <v>445</v>
      </c>
      <c r="F67" s="79" t="s">
        <v>1697</v>
      </c>
      <c r="G67" s="99" t="s">
        <v>655</v>
      </c>
      <c r="H67" s="82" t="s">
        <v>1696</v>
      </c>
      <c r="I67" s="79" t="s">
        <v>432</v>
      </c>
      <c r="J67" s="81" t="s">
        <v>432</v>
      </c>
      <c r="K67" s="81"/>
      <c r="L67" s="86"/>
      <c r="M67" s="82"/>
      <c r="N67" s="82"/>
      <c r="O67" s="82"/>
      <c r="P67" s="82"/>
      <c r="Q67" s="81"/>
      <c r="R67" s="81"/>
      <c r="S67" s="81"/>
      <c r="T67" s="81"/>
      <c r="U67" s="81"/>
      <c r="V67" s="81"/>
      <c r="W67" s="81"/>
      <c r="X67" s="84"/>
      <c r="Y67" s="83"/>
      <c r="Z67" s="79" t="s">
        <v>442</v>
      </c>
      <c r="AA67" s="82"/>
      <c r="AB67" s="81"/>
      <c r="AC67" s="96">
        <v>43027</v>
      </c>
      <c r="AD67" s="79"/>
      <c r="AE67" s="34" t="s">
        <v>157</v>
      </c>
      <c r="AF67" s="34" t="s">
        <v>156</v>
      </c>
      <c r="AG67" s="284"/>
    </row>
    <row r="68" spans="1:33" s="78" customFormat="1" ht="25.5" hidden="1" x14ac:dyDescent="0.2">
      <c r="A68" s="89" t="s">
        <v>1695</v>
      </c>
      <c r="B68" s="88" t="s">
        <v>1694</v>
      </c>
      <c r="C68" s="87" t="s">
        <v>1569</v>
      </c>
      <c r="D68" s="87" t="s">
        <v>377</v>
      </c>
      <c r="E68" s="87" t="s">
        <v>445</v>
      </c>
      <c r="F68" s="79" t="s">
        <v>1693</v>
      </c>
      <c r="G68" s="99" t="s">
        <v>655</v>
      </c>
      <c r="H68" s="82" t="s">
        <v>655</v>
      </c>
      <c r="I68" s="79" t="s">
        <v>432</v>
      </c>
      <c r="J68" s="81" t="s">
        <v>432</v>
      </c>
      <c r="K68" s="81"/>
      <c r="L68" s="86"/>
      <c r="M68" s="82"/>
      <c r="N68" s="82"/>
      <c r="O68" s="82"/>
      <c r="P68" s="82"/>
      <c r="Q68" s="81"/>
      <c r="R68" s="81"/>
      <c r="S68" s="81"/>
      <c r="T68" s="81"/>
      <c r="U68" s="81"/>
      <c r="V68" s="81"/>
      <c r="W68" s="81"/>
      <c r="X68" s="84"/>
      <c r="Y68" s="83"/>
      <c r="Z68" s="79" t="s">
        <v>442</v>
      </c>
      <c r="AA68" s="82"/>
      <c r="AB68" s="81"/>
      <c r="AC68" s="96">
        <v>40644</v>
      </c>
      <c r="AD68" s="79"/>
      <c r="AE68" s="34" t="s">
        <v>157</v>
      </c>
      <c r="AF68" s="34" t="s">
        <v>156</v>
      </c>
      <c r="AG68" s="284"/>
    </row>
    <row r="69" spans="1:33" s="78" customFormat="1" ht="12.75" hidden="1" x14ac:dyDescent="0.2">
      <c r="A69" s="89" t="s">
        <v>1692</v>
      </c>
      <c r="B69" s="88" t="s">
        <v>1683</v>
      </c>
      <c r="C69" s="87" t="s">
        <v>1636</v>
      </c>
      <c r="D69" s="87" t="s">
        <v>377</v>
      </c>
      <c r="E69" s="87" t="s">
        <v>445</v>
      </c>
      <c r="F69" s="79" t="s">
        <v>699</v>
      </c>
      <c r="G69" s="99" t="s">
        <v>655</v>
      </c>
      <c r="H69" s="82" t="s">
        <v>655</v>
      </c>
      <c r="I69" s="79" t="s">
        <v>432</v>
      </c>
      <c r="J69" s="81" t="s">
        <v>432</v>
      </c>
      <c r="K69" s="81"/>
      <c r="L69" s="86"/>
      <c r="M69" s="82"/>
      <c r="N69" s="82"/>
      <c r="O69" s="82"/>
      <c r="P69" s="82"/>
      <c r="Q69" s="81"/>
      <c r="R69" s="81"/>
      <c r="S69" s="81"/>
      <c r="T69" s="81"/>
      <c r="U69" s="81"/>
      <c r="V69" s="81"/>
      <c r="W69" s="81"/>
      <c r="X69" s="84"/>
      <c r="Y69" s="83"/>
      <c r="Z69" s="79" t="s">
        <v>442</v>
      </c>
      <c r="AA69" s="94"/>
      <c r="AB69" s="84">
        <v>41015</v>
      </c>
      <c r="AC69" s="80" t="s">
        <v>502</v>
      </c>
      <c r="AD69" s="79"/>
      <c r="AE69" s="34" t="s">
        <v>157</v>
      </c>
      <c r="AF69" s="34" t="s">
        <v>156</v>
      </c>
      <c r="AG69" s="284"/>
    </row>
    <row r="70" spans="1:33" ht="12.75" x14ac:dyDescent="0.2">
      <c r="A70" s="56" t="s">
        <v>1691</v>
      </c>
      <c r="B70" s="76" t="s">
        <v>1683</v>
      </c>
      <c r="C70" s="73" t="s">
        <v>1636</v>
      </c>
      <c r="D70" s="73" t="s">
        <v>377</v>
      </c>
      <c r="E70" s="73" t="s">
        <v>159</v>
      </c>
      <c r="F70" s="34" t="s">
        <v>1669</v>
      </c>
      <c r="G70" s="34" t="s">
        <v>383</v>
      </c>
      <c r="H70" s="69" t="s">
        <v>539</v>
      </c>
      <c r="I70" s="34" t="s">
        <v>1667</v>
      </c>
      <c r="J70" s="63" t="s">
        <v>706</v>
      </c>
      <c r="K70" s="63"/>
      <c r="L70" s="77"/>
      <c r="M70" s="59"/>
      <c r="N70" s="59"/>
      <c r="O70" s="59"/>
      <c r="P70" s="59"/>
      <c r="Q70" s="63"/>
      <c r="R70" s="63"/>
      <c r="S70" s="63"/>
      <c r="T70" s="58">
        <v>43412</v>
      </c>
      <c r="U70" s="63"/>
      <c r="V70" s="63"/>
      <c r="W70" s="63"/>
      <c r="X70" s="58">
        <f>MAX(Játszóeszközök[[#This Row],[Időszakos ellenőrzés 2011.]:[Időszakos ellenőrzés 2020.]])</f>
        <v>43412</v>
      </c>
      <c r="Y70" s="57">
        <f t="shared" ref="Y70:Y101" si="3">IF(X70&gt;=44044,YEAR(X70)+3,YEAR(X70)+4)</f>
        <v>2022</v>
      </c>
      <c r="Z70" s="70" t="s">
        <v>517</v>
      </c>
      <c r="AA70" s="91"/>
      <c r="AB70" s="58"/>
      <c r="AC70" s="62"/>
      <c r="AD70" s="34"/>
      <c r="AE70" s="34" t="s">
        <v>157</v>
      </c>
      <c r="AF70" s="34" t="s">
        <v>156</v>
      </c>
      <c r="AG70" s="278"/>
    </row>
    <row r="71" spans="1:33" ht="12.75" x14ac:dyDescent="0.2">
      <c r="A71" s="56" t="s">
        <v>1690</v>
      </c>
      <c r="B71" s="76" t="s">
        <v>1683</v>
      </c>
      <c r="C71" s="73" t="s">
        <v>1636</v>
      </c>
      <c r="D71" s="73" t="s">
        <v>377</v>
      </c>
      <c r="E71" s="73" t="s">
        <v>159</v>
      </c>
      <c r="F71" s="34" t="s">
        <v>1689</v>
      </c>
      <c r="G71" s="34" t="s">
        <v>383</v>
      </c>
      <c r="H71" s="69" t="s">
        <v>1688</v>
      </c>
      <c r="I71" s="34" t="s">
        <v>1687</v>
      </c>
      <c r="J71" s="63" t="s">
        <v>706</v>
      </c>
      <c r="K71" s="63"/>
      <c r="L71" s="77"/>
      <c r="M71" s="59"/>
      <c r="N71" s="59"/>
      <c r="O71" s="59"/>
      <c r="P71" s="59"/>
      <c r="Q71" s="63"/>
      <c r="R71" s="63"/>
      <c r="S71" s="63"/>
      <c r="T71" s="58">
        <v>43412</v>
      </c>
      <c r="U71" s="63"/>
      <c r="V71" s="63"/>
      <c r="W71" s="63"/>
      <c r="X71" s="58">
        <f>MAX(Játszóeszközök[[#This Row],[Időszakos ellenőrzés 2011.]:[Időszakos ellenőrzés 2020.]])</f>
        <v>43412</v>
      </c>
      <c r="Y71" s="57">
        <f t="shared" si="3"/>
        <v>2022</v>
      </c>
      <c r="Z71" s="70" t="s">
        <v>517</v>
      </c>
      <c r="AA71" s="91"/>
      <c r="AB71" s="58"/>
      <c r="AC71" s="62"/>
      <c r="AD71" s="34"/>
      <c r="AE71" s="34" t="s">
        <v>157</v>
      </c>
      <c r="AF71" s="34" t="s">
        <v>156</v>
      </c>
      <c r="AG71" s="278"/>
    </row>
    <row r="72" spans="1:33" ht="12.75" x14ac:dyDescent="0.2">
      <c r="A72" s="56" t="s">
        <v>1686</v>
      </c>
      <c r="B72" s="76" t="s">
        <v>1683</v>
      </c>
      <c r="C72" s="73" t="s">
        <v>1636</v>
      </c>
      <c r="D72" s="73" t="s">
        <v>377</v>
      </c>
      <c r="E72" s="73" t="s">
        <v>159</v>
      </c>
      <c r="F72" s="34" t="s">
        <v>1685</v>
      </c>
      <c r="G72" s="34" t="s">
        <v>937</v>
      </c>
      <c r="H72" s="69"/>
      <c r="I72" s="34" t="s">
        <v>936</v>
      </c>
      <c r="J72" s="58">
        <v>42186</v>
      </c>
      <c r="K72" s="58"/>
      <c r="L72" s="72"/>
      <c r="M72" s="59"/>
      <c r="N72" s="59"/>
      <c r="O72" s="59"/>
      <c r="P72" s="59"/>
      <c r="Q72" s="58">
        <v>42311</v>
      </c>
      <c r="R72" s="63"/>
      <c r="S72" s="63"/>
      <c r="T72" s="63"/>
      <c r="U72" s="63"/>
      <c r="V72" s="75">
        <v>44158</v>
      </c>
      <c r="W72" s="75"/>
      <c r="X72" s="58">
        <f>MAX(Játszóeszközök[[#This Row],[Időszakos ellenőrzés 2011.]:[Időszakos ellenőrzés 2020.]])</f>
        <v>44158</v>
      </c>
      <c r="Y72" s="57">
        <f t="shared" si="3"/>
        <v>2023</v>
      </c>
      <c r="Z72" s="70" t="s">
        <v>430</v>
      </c>
      <c r="AA72" s="91"/>
      <c r="AB72" s="58">
        <v>43917</v>
      </c>
      <c r="AC72" s="62"/>
      <c r="AD72" s="34"/>
      <c r="AE72" s="34" t="s">
        <v>157</v>
      </c>
      <c r="AF72" s="34" t="s">
        <v>156</v>
      </c>
      <c r="AG72" s="278"/>
    </row>
    <row r="73" spans="1:33" ht="25.5" x14ac:dyDescent="0.2">
      <c r="A73" s="56" t="s">
        <v>1684</v>
      </c>
      <c r="B73" s="76" t="s">
        <v>1683</v>
      </c>
      <c r="C73" s="73" t="s">
        <v>1636</v>
      </c>
      <c r="D73" s="73" t="s">
        <v>377</v>
      </c>
      <c r="E73" s="73" t="s">
        <v>159</v>
      </c>
      <c r="F73" s="70" t="s">
        <v>1682</v>
      </c>
      <c r="G73" s="34" t="s">
        <v>383</v>
      </c>
      <c r="H73" s="69" t="s">
        <v>1681</v>
      </c>
      <c r="I73" s="34" t="s">
        <v>1677</v>
      </c>
      <c r="J73" s="77" t="s">
        <v>806</v>
      </c>
      <c r="K73" s="77"/>
      <c r="L73" s="77"/>
      <c r="M73" s="69"/>
      <c r="N73" s="69"/>
      <c r="O73" s="69"/>
      <c r="P73" s="69"/>
      <c r="Q73" s="72">
        <v>42311</v>
      </c>
      <c r="R73" s="77"/>
      <c r="S73" s="77"/>
      <c r="T73" s="77"/>
      <c r="U73" s="77"/>
      <c r="V73" s="128">
        <v>44158</v>
      </c>
      <c r="W73" s="128"/>
      <c r="X73" s="58">
        <f>MAX(Játszóeszközök[[#This Row],[Időszakos ellenőrzés 2011.]:[Időszakos ellenőrzés 2020.]])</f>
        <v>44158</v>
      </c>
      <c r="Y73" s="57">
        <f t="shared" si="3"/>
        <v>2023</v>
      </c>
      <c r="Z73" s="70" t="s">
        <v>463</v>
      </c>
      <c r="AA73" s="91" t="s">
        <v>760</v>
      </c>
      <c r="AB73" s="58"/>
      <c r="AC73" s="62"/>
      <c r="AD73" s="34"/>
      <c r="AE73" s="34" t="s">
        <v>157</v>
      </c>
      <c r="AF73" s="34" t="s">
        <v>156</v>
      </c>
      <c r="AG73" s="278"/>
    </row>
    <row r="74" spans="1:33" ht="25.5" x14ac:dyDescent="0.2">
      <c r="A74" s="56" t="s">
        <v>1680</v>
      </c>
      <c r="B74" s="76" t="s">
        <v>1670</v>
      </c>
      <c r="C74" s="73" t="s">
        <v>1636</v>
      </c>
      <c r="D74" s="73" t="s">
        <v>377</v>
      </c>
      <c r="E74" s="73" t="s">
        <v>159</v>
      </c>
      <c r="F74" s="70" t="s">
        <v>1679</v>
      </c>
      <c r="G74" s="34" t="s">
        <v>383</v>
      </c>
      <c r="H74" s="59" t="s">
        <v>1678</v>
      </c>
      <c r="I74" s="34" t="s">
        <v>1677</v>
      </c>
      <c r="J74" s="63" t="s">
        <v>1666</v>
      </c>
      <c r="K74" s="63"/>
      <c r="L74" s="77"/>
      <c r="M74" s="59"/>
      <c r="N74" s="59"/>
      <c r="O74" s="59"/>
      <c r="P74" s="59"/>
      <c r="Q74" s="58">
        <v>42311</v>
      </c>
      <c r="R74" s="63"/>
      <c r="S74" s="63"/>
      <c r="T74" s="63"/>
      <c r="U74" s="63"/>
      <c r="V74" s="75">
        <v>44158</v>
      </c>
      <c r="W74" s="75"/>
      <c r="X74" s="58">
        <f>MAX(Játszóeszközök[[#This Row],[Időszakos ellenőrzés 2011.]:[Időszakos ellenőrzés 2020.]])</f>
        <v>44158</v>
      </c>
      <c r="Y74" s="57">
        <f t="shared" si="3"/>
        <v>2023</v>
      </c>
      <c r="Z74" s="34" t="s">
        <v>430</v>
      </c>
      <c r="AA74" s="91"/>
      <c r="AB74" s="58"/>
      <c r="AC74" s="62"/>
      <c r="AD74" s="34"/>
      <c r="AE74" s="34" t="s">
        <v>157</v>
      </c>
      <c r="AF74" s="34" t="s">
        <v>156</v>
      </c>
      <c r="AG74" s="278"/>
    </row>
    <row r="75" spans="1:33" ht="12.75" x14ac:dyDescent="0.2">
      <c r="A75" s="56" t="s">
        <v>1676</v>
      </c>
      <c r="B75" s="76" t="s">
        <v>1670</v>
      </c>
      <c r="C75" s="73" t="s">
        <v>1636</v>
      </c>
      <c r="D75" s="73" t="s">
        <v>377</v>
      </c>
      <c r="E75" s="73" t="s">
        <v>159</v>
      </c>
      <c r="F75" s="70" t="s">
        <v>1675</v>
      </c>
      <c r="G75" s="34" t="s">
        <v>383</v>
      </c>
      <c r="H75" s="59">
        <v>3701</v>
      </c>
      <c r="I75" s="34" t="s">
        <v>1674</v>
      </c>
      <c r="J75" s="63"/>
      <c r="K75" s="63"/>
      <c r="L75" s="77"/>
      <c r="M75" s="59"/>
      <c r="N75" s="59"/>
      <c r="O75" s="59"/>
      <c r="P75" s="59"/>
      <c r="Q75" s="58">
        <v>42311</v>
      </c>
      <c r="R75" s="63"/>
      <c r="S75" s="63"/>
      <c r="T75" s="63"/>
      <c r="U75" s="63"/>
      <c r="V75" s="75">
        <v>44158</v>
      </c>
      <c r="W75" s="75"/>
      <c r="X75" s="58">
        <f>MAX(Játszóeszközök[[#This Row],[Időszakos ellenőrzés 2011.]:[Időszakos ellenőrzés 2020.]])</f>
        <v>44158</v>
      </c>
      <c r="Y75" s="57">
        <f t="shared" si="3"/>
        <v>2023</v>
      </c>
      <c r="Z75" s="34" t="s">
        <v>430</v>
      </c>
      <c r="AA75" s="91"/>
      <c r="AB75" s="58"/>
      <c r="AC75" s="62"/>
      <c r="AD75" s="34"/>
      <c r="AE75" s="34" t="s">
        <v>157</v>
      </c>
      <c r="AF75" s="34" t="s">
        <v>156</v>
      </c>
      <c r="AG75" s="278"/>
    </row>
    <row r="76" spans="1:33" ht="12.75" x14ac:dyDescent="0.2">
      <c r="A76" s="56" t="s">
        <v>1673</v>
      </c>
      <c r="B76" s="76" t="s">
        <v>1670</v>
      </c>
      <c r="C76" s="73" t="s">
        <v>1636</v>
      </c>
      <c r="D76" s="73" t="s">
        <v>377</v>
      </c>
      <c r="E76" s="73" t="s">
        <v>159</v>
      </c>
      <c r="F76" s="34" t="s">
        <v>848</v>
      </c>
      <c r="G76" s="34" t="s">
        <v>383</v>
      </c>
      <c r="H76" s="69" t="s">
        <v>1672</v>
      </c>
      <c r="I76" s="34" t="s">
        <v>1667</v>
      </c>
      <c r="J76" s="63" t="s">
        <v>1666</v>
      </c>
      <c r="K76" s="63"/>
      <c r="L76" s="77"/>
      <c r="M76" s="59"/>
      <c r="N76" s="59"/>
      <c r="O76" s="59"/>
      <c r="P76" s="59"/>
      <c r="Q76" s="58">
        <v>42311</v>
      </c>
      <c r="R76" s="63"/>
      <c r="S76" s="63"/>
      <c r="T76" s="63"/>
      <c r="U76" s="63"/>
      <c r="V76" s="75">
        <v>44158</v>
      </c>
      <c r="W76" s="75"/>
      <c r="X76" s="58">
        <f>MAX(Játszóeszközök[[#This Row],[Időszakos ellenőrzés 2011.]:[Időszakos ellenőrzés 2020.]])</f>
        <v>44158</v>
      </c>
      <c r="Y76" s="57">
        <f t="shared" si="3"/>
        <v>2023</v>
      </c>
      <c r="Z76" s="34" t="s">
        <v>430</v>
      </c>
      <c r="AA76" s="91"/>
      <c r="AB76" s="58"/>
      <c r="AC76" s="62"/>
      <c r="AD76" s="34"/>
      <c r="AE76" s="34" t="s">
        <v>157</v>
      </c>
      <c r="AF76" s="34" t="s">
        <v>156</v>
      </c>
      <c r="AG76" s="278"/>
    </row>
    <row r="77" spans="1:33" ht="12.75" x14ac:dyDescent="0.2">
      <c r="A77" s="56" t="s">
        <v>1671</v>
      </c>
      <c r="B77" s="76" t="s">
        <v>1670</v>
      </c>
      <c r="C77" s="73" t="s">
        <v>1636</v>
      </c>
      <c r="D77" s="73" t="s">
        <v>377</v>
      </c>
      <c r="E77" s="73" t="s">
        <v>159</v>
      </c>
      <c r="F77" s="34" t="s">
        <v>1669</v>
      </c>
      <c r="G77" s="34" t="s">
        <v>383</v>
      </c>
      <c r="H77" s="69" t="s">
        <v>1668</v>
      </c>
      <c r="I77" s="34" t="s">
        <v>1667</v>
      </c>
      <c r="J77" s="63" t="s">
        <v>1666</v>
      </c>
      <c r="K77" s="63"/>
      <c r="L77" s="77"/>
      <c r="M77" s="59"/>
      <c r="N77" s="59"/>
      <c r="O77" s="59"/>
      <c r="P77" s="59"/>
      <c r="Q77" s="58">
        <v>42311</v>
      </c>
      <c r="R77" s="63"/>
      <c r="S77" s="63"/>
      <c r="T77" s="63"/>
      <c r="U77" s="63"/>
      <c r="V77" s="75">
        <v>44158</v>
      </c>
      <c r="W77" s="75"/>
      <c r="X77" s="58">
        <f>MAX(Játszóeszközök[[#This Row],[Időszakos ellenőrzés 2011.]:[Időszakos ellenőrzés 2020.]])</f>
        <v>44158</v>
      </c>
      <c r="Y77" s="57">
        <f t="shared" si="3"/>
        <v>2023</v>
      </c>
      <c r="Z77" s="34" t="s">
        <v>430</v>
      </c>
      <c r="AA77" s="91"/>
      <c r="AB77" s="58"/>
      <c r="AC77" s="62"/>
      <c r="AD77" s="34"/>
      <c r="AE77" s="34" t="s">
        <v>157</v>
      </c>
      <c r="AF77" s="34" t="s">
        <v>156</v>
      </c>
      <c r="AG77" s="278"/>
    </row>
    <row r="78" spans="1:33" ht="12.75" x14ac:dyDescent="0.2">
      <c r="A78" s="56" t="s">
        <v>1665</v>
      </c>
      <c r="B78" s="76" t="s">
        <v>1637</v>
      </c>
      <c r="C78" s="73" t="s">
        <v>1636</v>
      </c>
      <c r="D78" s="73" t="s">
        <v>377</v>
      </c>
      <c r="E78" s="73" t="s">
        <v>159</v>
      </c>
      <c r="F78" s="34" t="s">
        <v>520</v>
      </c>
      <c r="G78" s="34" t="s">
        <v>617</v>
      </c>
      <c r="H78" s="59" t="s">
        <v>1664</v>
      </c>
      <c r="I78" s="34" t="s">
        <v>997</v>
      </c>
      <c r="J78" s="58">
        <v>39720</v>
      </c>
      <c r="K78" s="58"/>
      <c r="L78" s="72" t="s">
        <v>1278</v>
      </c>
      <c r="M78" s="91"/>
      <c r="N78" s="91"/>
      <c r="O78" s="91"/>
      <c r="P78" s="91"/>
      <c r="Q78" s="58"/>
      <c r="R78" s="58">
        <v>42698</v>
      </c>
      <c r="S78" s="58"/>
      <c r="T78" s="58"/>
      <c r="U78" s="58"/>
      <c r="V78" s="75">
        <v>44158</v>
      </c>
      <c r="W78" s="75"/>
      <c r="X78" s="58">
        <f>MAX(Játszóeszközök[[#This Row],[Időszakos ellenőrzés 2011.]:[Időszakos ellenőrzés 2020.]])</f>
        <v>44158</v>
      </c>
      <c r="Y78" s="57">
        <f t="shared" si="3"/>
        <v>2023</v>
      </c>
      <c r="Z78" s="34" t="s">
        <v>430</v>
      </c>
      <c r="AA78" s="59"/>
      <c r="AB78" s="58">
        <v>43895</v>
      </c>
      <c r="AC78" s="111">
        <v>44098</v>
      </c>
      <c r="AD78" s="34"/>
      <c r="AE78" s="34" t="s">
        <v>157</v>
      </c>
      <c r="AF78" s="34" t="s">
        <v>156</v>
      </c>
      <c r="AG78" s="278"/>
    </row>
    <row r="79" spans="1:33" ht="12.75" x14ac:dyDescent="0.2">
      <c r="A79" s="56" t="s">
        <v>1663</v>
      </c>
      <c r="B79" s="76" t="s">
        <v>1637</v>
      </c>
      <c r="C79" s="73" t="s">
        <v>1636</v>
      </c>
      <c r="D79" s="73" t="s">
        <v>377</v>
      </c>
      <c r="E79" s="73" t="s">
        <v>159</v>
      </c>
      <c r="F79" s="34" t="s">
        <v>408</v>
      </c>
      <c r="G79" s="34" t="s">
        <v>1662</v>
      </c>
      <c r="H79" s="91">
        <v>25967</v>
      </c>
      <c r="I79" s="34" t="s">
        <v>432</v>
      </c>
      <c r="J79" s="58">
        <v>39720</v>
      </c>
      <c r="K79" s="58"/>
      <c r="L79" s="72"/>
      <c r="M79" s="91"/>
      <c r="N79" s="91"/>
      <c r="O79" s="91"/>
      <c r="P79" s="91"/>
      <c r="Q79" s="58"/>
      <c r="R79" s="58">
        <v>42698</v>
      </c>
      <c r="S79" s="58"/>
      <c r="T79" s="58"/>
      <c r="U79" s="58"/>
      <c r="V79" s="75">
        <v>44158</v>
      </c>
      <c r="W79" s="75"/>
      <c r="X79" s="58">
        <f>MAX(Játszóeszközök[[#This Row],[Időszakos ellenőrzés 2011.]:[Időszakos ellenőrzés 2020.]])</f>
        <v>44158</v>
      </c>
      <c r="Y79" s="57">
        <f t="shared" si="3"/>
        <v>2023</v>
      </c>
      <c r="Z79" s="34" t="s">
        <v>430</v>
      </c>
      <c r="AA79" s="59"/>
      <c r="AB79" s="58">
        <v>43895</v>
      </c>
      <c r="AC79" s="62"/>
      <c r="AD79" s="34"/>
      <c r="AE79" s="34" t="s">
        <v>157</v>
      </c>
      <c r="AF79" s="34" t="s">
        <v>156</v>
      </c>
      <c r="AG79" s="278"/>
    </row>
    <row r="80" spans="1:33" ht="12.75" x14ac:dyDescent="0.2">
      <c r="A80" s="56" t="s">
        <v>1661</v>
      </c>
      <c r="B80" s="76" t="s">
        <v>1637</v>
      </c>
      <c r="C80" s="73" t="s">
        <v>1636</v>
      </c>
      <c r="D80" s="73" t="s">
        <v>377</v>
      </c>
      <c r="E80" s="73" t="s">
        <v>159</v>
      </c>
      <c r="F80" s="34" t="s">
        <v>1660</v>
      </c>
      <c r="G80" s="34" t="s">
        <v>1641</v>
      </c>
      <c r="H80" s="59" t="s">
        <v>1659</v>
      </c>
      <c r="I80" s="34" t="s">
        <v>1658</v>
      </c>
      <c r="J80" s="58">
        <v>39720</v>
      </c>
      <c r="K80" s="58"/>
      <c r="L80" s="72" t="s">
        <v>1657</v>
      </c>
      <c r="M80" s="91"/>
      <c r="N80" s="91"/>
      <c r="O80" s="91"/>
      <c r="P80" s="91"/>
      <c r="Q80" s="58"/>
      <c r="R80" s="58">
        <v>42698</v>
      </c>
      <c r="S80" s="58"/>
      <c r="T80" s="58"/>
      <c r="U80" s="58"/>
      <c r="V80" s="75">
        <v>44158</v>
      </c>
      <c r="W80" s="75"/>
      <c r="X80" s="58">
        <f>MAX(Játszóeszközök[[#This Row],[Időszakos ellenőrzés 2011.]:[Időszakos ellenőrzés 2020.]])</f>
        <v>44158</v>
      </c>
      <c r="Y80" s="57">
        <f t="shared" si="3"/>
        <v>2023</v>
      </c>
      <c r="Z80" s="34" t="s">
        <v>430</v>
      </c>
      <c r="AA80" s="59"/>
      <c r="AB80" s="58">
        <v>43895</v>
      </c>
      <c r="AC80" s="62"/>
      <c r="AD80" s="34"/>
      <c r="AE80" s="34" t="s">
        <v>157</v>
      </c>
      <c r="AF80" s="34" t="s">
        <v>156</v>
      </c>
      <c r="AG80" s="278"/>
    </row>
    <row r="81" spans="1:33" ht="12.75" x14ac:dyDescent="0.2">
      <c r="A81" s="56" t="s">
        <v>1656</v>
      </c>
      <c r="B81" s="76" t="s">
        <v>1637</v>
      </c>
      <c r="C81" s="73" t="s">
        <v>1636</v>
      </c>
      <c r="D81" s="73" t="s">
        <v>377</v>
      </c>
      <c r="E81" s="73" t="s">
        <v>159</v>
      </c>
      <c r="F81" s="34" t="s">
        <v>1655</v>
      </c>
      <c r="G81" s="34" t="s">
        <v>617</v>
      </c>
      <c r="H81" s="59" t="s">
        <v>1654</v>
      </c>
      <c r="I81" s="34" t="s">
        <v>1184</v>
      </c>
      <c r="J81" s="58">
        <v>39720</v>
      </c>
      <c r="K81" s="58"/>
      <c r="L81" s="72"/>
      <c r="M81" s="91"/>
      <c r="N81" s="91"/>
      <c r="O81" s="91"/>
      <c r="P81" s="91"/>
      <c r="Q81" s="58"/>
      <c r="R81" s="58"/>
      <c r="S81" s="58"/>
      <c r="T81" s="58">
        <v>43412</v>
      </c>
      <c r="U81" s="58"/>
      <c r="V81" s="58"/>
      <c r="W81" s="58"/>
      <c r="X81" s="58">
        <f>MAX(Játszóeszközök[[#This Row],[Időszakos ellenőrzés 2011.]:[Időszakos ellenőrzés 2020.]])</f>
        <v>43412</v>
      </c>
      <c r="Y81" s="57">
        <f t="shared" si="3"/>
        <v>2022</v>
      </c>
      <c r="Z81" s="34" t="s">
        <v>517</v>
      </c>
      <c r="AA81" s="59"/>
      <c r="AB81" s="58">
        <v>43895</v>
      </c>
      <c r="AC81" s="62"/>
      <c r="AD81" s="34"/>
      <c r="AE81" s="34" t="s">
        <v>157</v>
      </c>
      <c r="AF81" s="34" t="s">
        <v>156</v>
      </c>
      <c r="AG81" s="278"/>
    </row>
    <row r="82" spans="1:33" ht="12.75" x14ac:dyDescent="0.2">
      <c r="A82" s="56" t="s">
        <v>1653</v>
      </c>
      <c r="B82" s="76" t="s">
        <v>1637</v>
      </c>
      <c r="C82" s="73" t="s">
        <v>1636</v>
      </c>
      <c r="D82" s="73" t="s">
        <v>377</v>
      </c>
      <c r="E82" s="73" t="s">
        <v>159</v>
      </c>
      <c r="F82" s="34" t="s">
        <v>1652</v>
      </c>
      <c r="G82" s="34" t="s">
        <v>655</v>
      </c>
      <c r="H82" s="59" t="s">
        <v>655</v>
      </c>
      <c r="I82" s="34" t="s">
        <v>432</v>
      </c>
      <c r="J82" s="58">
        <v>39720</v>
      </c>
      <c r="K82" s="58"/>
      <c r="L82" s="72"/>
      <c r="M82" s="91"/>
      <c r="N82" s="91"/>
      <c r="O82" s="91"/>
      <c r="P82" s="91"/>
      <c r="Q82" s="58"/>
      <c r="R82" s="58"/>
      <c r="S82" s="58"/>
      <c r="T82" s="58">
        <v>43412</v>
      </c>
      <c r="U82" s="58"/>
      <c r="V82" s="58"/>
      <c r="W82" s="58"/>
      <c r="X82" s="58">
        <f>MAX(Játszóeszközök[[#This Row],[Időszakos ellenőrzés 2011.]:[Időszakos ellenőrzés 2020.]])</f>
        <v>43412</v>
      </c>
      <c r="Y82" s="57">
        <f t="shared" si="3"/>
        <v>2022</v>
      </c>
      <c r="Z82" s="34" t="s">
        <v>517</v>
      </c>
      <c r="AA82" s="59"/>
      <c r="AB82" s="58">
        <v>44050</v>
      </c>
      <c r="AC82" s="62"/>
      <c r="AD82" s="34"/>
      <c r="AE82" s="34" t="s">
        <v>157</v>
      </c>
      <c r="AF82" s="34" t="s">
        <v>156</v>
      </c>
      <c r="AG82" s="278"/>
    </row>
    <row r="83" spans="1:33" ht="12.75" x14ac:dyDescent="0.2">
      <c r="A83" s="56" t="s">
        <v>1651</v>
      </c>
      <c r="B83" s="76" t="s">
        <v>1637</v>
      </c>
      <c r="C83" s="73" t="s">
        <v>1636</v>
      </c>
      <c r="D83" s="73" t="s">
        <v>377</v>
      </c>
      <c r="E83" s="73" t="s">
        <v>159</v>
      </c>
      <c r="F83" s="34" t="s">
        <v>1650</v>
      </c>
      <c r="G83" s="34" t="s">
        <v>1649</v>
      </c>
      <c r="H83" s="59" t="s">
        <v>1648</v>
      </c>
      <c r="I83" s="34" t="s">
        <v>1355</v>
      </c>
      <c r="J83" s="58">
        <v>39720</v>
      </c>
      <c r="K83" s="58"/>
      <c r="L83" s="72"/>
      <c r="M83" s="91"/>
      <c r="N83" s="91"/>
      <c r="O83" s="91"/>
      <c r="P83" s="91"/>
      <c r="Q83" s="58"/>
      <c r="R83" s="58"/>
      <c r="S83" s="58"/>
      <c r="T83" s="58">
        <v>43412</v>
      </c>
      <c r="U83" s="58"/>
      <c r="V83" s="58"/>
      <c r="W83" s="58"/>
      <c r="X83" s="58">
        <f>MAX(Játszóeszközök[[#This Row],[Időszakos ellenőrzés 2011.]:[Időszakos ellenőrzés 2020.]])</f>
        <v>43412</v>
      </c>
      <c r="Y83" s="57">
        <f t="shared" si="3"/>
        <v>2022</v>
      </c>
      <c r="Z83" s="34" t="s">
        <v>517</v>
      </c>
      <c r="AA83" s="59"/>
      <c r="AB83" s="58">
        <v>43895</v>
      </c>
      <c r="AC83" s="62"/>
      <c r="AD83" s="34"/>
      <c r="AE83" s="34" t="s">
        <v>157</v>
      </c>
      <c r="AF83" s="34" t="s">
        <v>156</v>
      </c>
      <c r="AG83" s="278"/>
    </row>
    <row r="84" spans="1:33" ht="12.75" x14ac:dyDescent="0.2">
      <c r="A84" s="56" t="s">
        <v>1647</v>
      </c>
      <c r="B84" s="76" t="s">
        <v>1637</v>
      </c>
      <c r="C84" s="73" t="s">
        <v>1636</v>
      </c>
      <c r="D84" s="73" t="s">
        <v>377</v>
      </c>
      <c r="E84" s="73" t="s">
        <v>159</v>
      </c>
      <c r="F84" s="34" t="s">
        <v>1646</v>
      </c>
      <c r="G84" s="34" t="s">
        <v>1645</v>
      </c>
      <c r="H84" s="59" t="s">
        <v>1644</v>
      </c>
      <c r="I84" s="34" t="s">
        <v>1632</v>
      </c>
      <c r="J84" s="58">
        <v>39720</v>
      </c>
      <c r="K84" s="58"/>
      <c r="L84" s="72"/>
      <c r="M84" s="91"/>
      <c r="N84" s="91"/>
      <c r="O84" s="91"/>
      <c r="P84" s="91"/>
      <c r="Q84" s="58"/>
      <c r="R84" s="58"/>
      <c r="S84" s="58"/>
      <c r="T84" s="58">
        <v>43412</v>
      </c>
      <c r="U84" s="58"/>
      <c r="V84" s="58"/>
      <c r="W84" s="58"/>
      <c r="X84" s="58">
        <f>MAX(Játszóeszközök[[#This Row],[Időszakos ellenőrzés 2011.]:[Időszakos ellenőrzés 2020.]])</f>
        <v>43412</v>
      </c>
      <c r="Y84" s="57">
        <f t="shared" si="3"/>
        <v>2022</v>
      </c>
      <c r="Z84" s="34" t="s">
        <v>517</v>
      </c>
      <c r="AA84" s="59"/>
      <c r="AB84" s="58">
        <v>43895</v>
      </c>
      <c r="AC84" s="62"/>
      <c r="AD84" s="34"/>
      <c r="AE84" s="34" t="s">
        <v>157</v>
      </c>
      <c r="AF84" s="34" t="s">
        <v>156</v>
      </c>
      <c r="AG84" s="278"/>
    </row>
    <row r="85" spans="1:33" ht="12.75" x14ac:dyDescent="0.2">
      <c r="A85" s="56" t="s">
        <v>1643</v>
      </c>
      <c r="B85" s="76" t="s">
        <v>1637</v>
      </c>
      <c r="C85" s="73" t="s">
        <v>1636</v>
      </c>
      <c r="D85" s="73" t="s">
        <v>377</v>
      </c>
      <c r="E85" s="73" t="s">
        <v>159</v>
      </c>
      <c r="F85" s="34" t="s">
        <v>1642</v>
      </c>
      <c r="G85" s="34" t="s">
        <v>1641</v>
      </c>
      <c r="H85" s="127" t="s">
        <v>1640</v>
      </c>
      <c r="I85" s="34" t="s">
        <v>1639</v>
      </c>
      <c r="J85" s="58">
        <v>39720</v>
      </c>
      <c r="K85" s="58"/>
      <c r="L85" s="72"/>
      <c r="M85" s="91"/>
      <c r="N85" s="91"/>
      <c r="O85" s="91"/>
      <c r="P85" s="91"/>
      <c r="Q85" s="58"/>
      <c r="R85" s="58">
        <v>42698</v>
      </c>
      <c r="S85" s="58"/>
      <c r="T85" s="58"/>
      <c r="U85" s="58"/>
      <c r="V85" s="75">
        <v>44158</v>
      </c>
      <c r="W85" s="75"/>
      <c r="X85" s="58">
        <f>MAX(Játszóeszközök[[#This Row],[Időszakos ellenőrzés 2011.]:[Időszakos ellenőrzés 2020.]])</f>
        <v>44158</v>
      </c>
      <c r="Y85" s="57">
        <f t="shared" si="3"/>
        <v>2023</v>
      </c>
      <c r="Z85" s="34" t="s">
        <v>430</v>
      </c>
      <c r="AA85" s="59"/>
      <c r="AB85" s="58">
        <v>43895</v>
      </c>
      <c r="AC85" s="62"/>
      <c r="AD85" s="34"/>
      <c r="AE85" s="34" t="s">
        <v>157</v>
      </c>
      <c r="AF85" s="34" t="s">
        <v>156</v>
      </c>
      <c r="AG85" s="278"/>
    </row>
    <row r="86" spans="1:33" ht="12.75" x14ac:dyDescent="0.2">
      <c r="A86" s="56" t="s">
        <v>1638</v>
      </c>
      <c r="B86" s="76" t="s">
        <v>1637</v>
      </c>
      <c r="C86" s="73" t="s">
        <v>1636</v>
      </c>
      <c r="D86" s="73" t="s">
        <v>377</v>
      </c>
      <c r="E86" s="73" t="s">
        <v>159</v>
      </c>
      <c r="F86" s="34" t="s">
        <v>1635</v>
      </c>
      <c r="G86" s="34" t="s">
        <v>1634</v>
      </c>
      <c r="H86" s="59" t="s">
        <v>1633</v>
      </c>
      <c r="I86" s="34" t="s">
        <v>1632</v>
      </c>
      <c r="J86" s="58">
        <v>39720</v>
      </c>
      <c r="K86" s="58"/>
      <c r="L86" s="72"/>
      <c r="M86" s="91"/>
      <c r="N86" s="91"/>
      <c r="O86" s="91"/>
      <c r="P86" s="91"/>
      <c r="Q86" s="58"/>
      <c r="R86" s="58">
        <v>42698</v>
      </c>
      <c r="S86" s="58"/>
      <c r="T86" s="58"/>
      <c r="U86" s="58"/>
      <c r="V86" s="75">
        <v>44158</v>
      </c>
      <c r="W86" s="75"/>
      <c r="X86" s="58">
        <f>MAX(Játszóeszközök[[#This Row],[Időszakos ellenőrzés 2011.]:[Időszakos ellenőrzés 2020.]])</f>
        <v>44158</v>
      </c>
      <c r="Y86" s="57">
        <f t="shared" si="3"/>
        <v>2023</v>
      </c>
      <c r="Z86" s="34" t="s">
        <v>463</v>
      </c>
      <c r="AA86" s="59" t="s">
        <v>1631</v>
      </c>
      <c r="AB86" s="58">
        <v>43895</v>
      </c>
      <c r="AC86" s="62"/>
      <c r="AD86" s="34"/>
      <c r="AE86" s="34" t="s">
        <v>157</v>
      </c>
      <c r="AF86" s="34" t="s">
        <v>156</v>
      </c>
      <c r="AG86" s="278"/>
    </row>
    <row r="87" spans="1:33" ht="25.5" x14ac:dyDescent="0.2">
      <c r="A87" s="56" t="s">
        <v>1630</v>
      </c>
      <c r="B87" s="76" t="s">
        <v>1617</v>
      </c>
      <c r="C87" s="73" t="s">
        <v>1616</v>
      </c>
      <c r="D87" s="73" t="s">
        <v>377</v>
      </c>
      <c r="E87" s="73" t="s">
        <v>159</v>
      </c>
      <c r="F87" s="34" t="s">
        <v>1283</v>
      </c>
      <c r="G87" s="98" t="s">
        <v>505</v>
      </c>
      <c r="H87" s="59" t="s">
        <v>504</v>
      </c>
      <c r="I87" s="34" t="s">
        <v>1629</v>
      </c>
      <c r="J87" s="63" t="s">
        <v>432</v>
      </c>
      <c r="K87" s="63"/>
      <c r="L87" s="77" t="s">
        <v>1278</v>
      </c>
      <c r="M87" s="59"/>
      <c r="N87" s="59"/>
      <c r="O87" s="59"/>
      <c r="P87" s="59"/>
      <c r="Q87" s="63"/>
      <c r="R87" s="63"/>
      <c r="S87" s="63"/>
      <c r="T87" s="58">
        <v>43425</v>
      </c>
      <c r="U87" s="63"/>
      <c r="V87" s="63"/>
      <c r="W87" s="63"/>
      <c r="X87" s="58">
        <f>MAX(Játszóeszközök[[#This Row],[Időszakos ellenőrzés 2011.]:[Időszakos ellenőrzés 2020.]])</f>
        <v>43425</v>
      </c>
      <c r="Y87" s="57">
        <f t="shared" si="3"/>
        <v>2022</v>
      </c>
      <c r="Z87" s="34" t="s">
        <v>463</v>
      </c>
      <c r="AA87" s="91"/>
      <c r="AB87" s="72" t="s">
        <v>1628</v>
      </c>
      <c r="AC87" s="62"/>
      <c r="AD87" s="34"/>
      <c r="AE87" s="34" t="s">
        <v>157</v>
      </c>
      <c r="AF87" s="34" t="s">
        <v>156</v>
      </c>
      <c r="AG87" s="278"/>
    </row>
    <row r="88" spans="1:33" ht="12.75" x14ac:dyDescent="0.2">
      <c r="A88" s="56" t="s">
        <v>1627</v>
      </c>
      <c r="B88" s="76" t="s">
        <v>1617</v>
      </c>
      <c r="C88" s="73" t="s">
        <v>1616</v>
      </c>
      <c r="D88" s="73" t="s">
        <v>377</v>
      </c>
      <c r="E88" s="73" t="s">
        <v>159</v>
      </c>
      <c r="F88" s="34" t="s">
        <v>459</v>
      </c>
      <c r="G88" s="34" t="s">
        <v>655</v>
      </c>
      <c r="H88" s="59" t="s">
        <v>1276</v>
      </c>
      <c r="I88" s="34" t="s">
        <v>1619</v>
      </c>
      <c r="J88" s="63" t="s">
        <v>432</v>
      </c>
      <c r="K88" s="63"/>
      <c r="L88" s="77"/>
      <c r="M88" s="59"/>
      <c r="N88" s="59"/>
      <c r="O88" s="59"/>
      <c r="P88" s="59"/>
      <c r="Q88" s="63"/>
      <c r="R88" s="63"/>
      <c r="S88" s="63"/>
      <c r="T88" s="63"/>
      <c r="U88" s="63"/>
      <c r="V88" s="63"/>
      <c r="W88" s="63"/>
      <c r="X88" s="58">
        <f>MAX(Játszóeszközök[[#This Row],[Időszakos ellenőrzés 2011.]:[Időszakos ellenőrzés 2020.]])</f>
        <v>0</v>
      </c>
      <c r="Y88" s="57">
        <f t="shared" si="3"/>
        <v>1904</v>
      </c>
      <c r="Z88" s="34"/>
      <c r="AA88" s="91"/>
      <c r="AB88" s="58">
        <v>41103</v>
      </c>
      <c r="AC88" s="62"/>
      <c r="AD88" s="34"/>
      <c r="AE88" s="34" t="s">
        <v>157</v>
      </c>
      <c r="AF88" s="34" t="s">
        <v>156</v>
      </c>
      <c r="AG88" s="278"/>
    </row>
    <row r="89" spans="1:33" ht="12.75" x14ac:dyDescent="0.2">
      <c r="A89" s="56" t="s">
        <v>1626</v>
      </c>
      <c r="B89" s="76" t="s">
        <v>1617</v>
      </c>
      <c r="C89" s="73" t="s">
        <v>1616</v>
      </c>
      <c r="D89" s="73" t="s">
        <v>377</v>
      </c>
      <c r="E89" s="73" t="s">
        <v>159</v>
      </c>
      <c r="F89" s="34" t="s">
        <v>1625</v>
      </c>
      <c r="G89" s="34" t="s">
        <v>655</v>
      </c>
      <c r="H89" s="59" t="s">
        <v>1276</v>
      </c>
      <c r="I89" s="34" t="s">
        <v>1624</v>
      </c>
      <c r="J89" s="63" t="s">
        <v>432</v>
      </c>
      <c r="K89" s="63"/>
      <c r="L89" s="77"/>
      <c r="M89" s="59"/>
      <c r="N89" s="59"/>
      <c r="O89" s="59"/>
      <c r="P89" s="59"/>
      <c r="Q89" s="63"/>
      <c r="R89" s="63"/>
      <c r="S89" s="63"/>
      <c r="T89" s="58">
        <v>43425</v>
      </c>
      <c r="U89" s="63"/>
      <c r="V89" s="63"/>
      <c r="W89" s="63"/>
      <c r="X89" s="58">
        <f>MAX(Játszóeszközök[[#This Row],[Időszakos ellenőrzés 2011.]:[Időszakos ellenőrzés 2020.]])</f>
        <v>43425</v>
      </c>
      <c r="Y89" s="57">
        <f t="shared" si="3"/>
        <v>2022</v>
      </c>
      <c r="Z89" s="34" t="s">
        <v>517</v>
      </c>
      <c r="AA89" s="59"/>
      <c r="AB89" s="63"/>
      <c r="AC89" s="62"/>
      <c r="AD89" s="34"/>
      <c r="AE89" s="34" t="s">
        <v>157</v>
      </c>
      <c r="AF89" s="34" t="s">
        <v>156</v>
      </c>
      <c r="AG89" s="278"/>
    </row>
    <row r="90" spans="1:33" ht="12.75" x14ac:dyDescent="0.2">
      <c r="A90" s="56" t="s">
        <v>1623</v>
      </c>
      <c r="B90" s="76" t="s">
        <v>1617</v>
      </c>
      <c r="C90" s="73" t="s">
        <v>1616</v>
      </c>
      <c r="D90" s="73" t="s">
        <v>377</v>
      </c>
      <c r="E90" s="73" t="s">
        <v>159</v>
      </c>
      <c r="F90" s="34" t="s">
        <v>459</v>
      </c>
      <c r="G90" s="34" t="s">
        <v>505</v>
      </c>
      <c r="H90" s="59" t="s">
        <v>1333</v>
      </c>
      <c r="I90" s="34" t="s">
        <v>1622</v>
      </c>
      <c r="J90" s="63" t="s">
        <v>432</v>
      </c>
      <c r="K90" s="63"/>
      <c r="L90" s="77"/>
      <c r="M90" s="59"/>
      <c r="N90" s="59"/>
      <c r="O90" s="59"/>
      <c r="P90" s="59"/>
      <c r="Q90" s="63"/>
      <c r="R90" s="63"/>
      <c r="S90" s="63"/>
      <c r="T90" s="58">
        <v>43425</v>
      </c>
      <c r="U90" s="63"/>
      <c r="V90" s="58">
        <v>44158</v>
      </c>
      <c r="W90" s="58"/>
      <c r="X90" s="58">
        <f>MAX(Játszóeszközök[[#This Row],[Időszakos ellenőrzés 2011.]:[Időszakos ellenőrzés 2020.]])</f>
        <v>44158</v>
      </c>
      <c r="Y90" s="57">
        <f t="shared" si="3"/>
        <v>2023</v>
      </c>
      <c r="Z90" s="34" t="s">
        <v>463</v>
      </c>
      <c r="AA90" s="91" t="s">
        <v>1621</v>
      </c>
      <c r="AB90" s="58">
        <v>41103</v>
      </c>
      <c r="AC90" s="62"/>
      <c r="AD90" s="34"/>
      <c r="AE90" s="34" t="s">
        <v>157</v>
      </c>
      <c r="AF90" s="34" t="s">
        <v>156</v>
      </c>
      <c r="AG90" s="278"/>
    </row>
    <row r="91" spans="1:33" ht="12.75" x14ac:dyDescent="0.2">
      <c r="A91" s="56" t="s">
        <v>1620</v>
      </c>
      <c r="B91" s="76" t="s">
        <v>1617</v>
      </c>
      <c r="C91" s="73" t="s">
        <v>1616</v>
      </c>
      <c r="D91" s="73" t="s">
        <v>377</v>
      </c>
      <c r="E91" s="73" t="s">
        <v>159</v>
      </c>
      <c r="F91" s="34" t="s">
        <v>656</v>
      </c>
      <c r="G91" s="34" t="s">
        <v>655</v>
      </c>
      <c r="H91" s="59" t="s">
        <v>1276</v>
      </c>
      <c r="I91" s="34" t="s">
        <v>1619</v>
      </c>
      <c r="J91" s="63" t="s">
        <v>432</v>
      </c>
      <c r="K91" s="63"/>
      <c r="L91" s="77"/>
      <c r="M91" s="59"/>
      <c r="N91" s="59"/>
      <c r="O91" s="59"/>
      <c r="P91" s="59"/>
      <c r="Q91" s="63"/>
      <c r="R91" s="63"/>
      <c r="S91" s="63"/>
      <c r="T91" s="58">
        <v>43425</v>
      </c>
      <c r="U91" s="63"/>
      <c r="V91" s="63"/>
      <c r="W91" s="63"/>
      <c r="X91" s="58">
        <f>MAX(Játszóeszközök[[#This Row],[Időszakos ellenőrzés 2011.]:[Időszakos ellenőrzés 2020.]])</f>
        <v>43425</v>
      </c>
      <c r="Y91" s="57">
        <f t="shared" si="3"/>
        <v>2022</v>
      </c>
      <c r="Z91" s="34" t="s">
        <v>463</v>
      </c>
      <c r="AA91" s="59"/>
      <c r="AB91" s="58">
        <v>43922</v>
      </c>
      <c r="AC91" s="62"/>
      <c r="AD91" s="34"/>
      <c r="AE91" s="34" t="s">
        <v>157</v>
      </c>
      <c r="AF91" s="34" t="s">
        <v>156</v>
      </c>
      <c r="AG91" s="278"/>
    </row>
    <row r="92" spans="1:33" ht="25.5" x14ac:dyDescent="0.2">
      <c r="A92" s="56" t="s">
        <v>1618</v>
      </c>
      <c r="B92" s="76" t="s">
        <v>1617</v>
      </c>
      <c r="C92" s="73" t="s">
        <v>1616</v>
      </c>
      <c r="D92" s="73" t="s">
        <v>377</v>
      </c>
      <c r="E92" s="73" t="s">
        <v>159</v>
      </c>
      <c r="F92" s="34" t="s">
        <v>520</v>
      </c>
      <c r="G92" s="34" t="s">
        <v>655</v>
      </c>
      <c r="H92" s="59" t="s">
        <v>504</v>
      </c>
      <c r="I92" s="34" t="s">
        <v>1615</v>
      </c>
      <c r="J92" s="63" t="s">
        <v>432</v>
      </c>
      <c r="K92" s="63"/>
      <c r="L92" s="77" t="s">
        <v>1278</v>
      </c>
      <c r="M92" s="59"/>
      <c r="N92" s="59"/>
      <c r="O92" s="59"/>
      <c r="P92" s="59"/>
      <c r="Q92" s="63"/>
      <c r="R92" s="63"/>
      <c r="S92" s="63"/>
      <c r="T92" s="58">
        <v>43425</v>
      </c>
      <c r="U92" s="63"/>
      <c r="V92" s="63"/>
      <c r="W92" s="63"/>
      <c r="X92" s="58">
        <f>MAX(Játszóeszközök[[#This Row],[Időszakos ellenőrzés 2011.]:[Időszakos ellenőrzés 2020.]])</f>
        <v>43425</v>
      </c>
      <c r="Y92" s="57">
        <f t="shared" si="3"/>
        <v>2022</v>
      </c>
      <c r="Z92" s="34" t="s">
        <v>517</v>
      </c>
      <c r="AA92" s="91"/>
      <c r="AB92" s="72" t="s">
        <v>1614</v>
      </c>
      <c r="AC92" s="62"/>
      <c r="AD92" s="34"/>
      <c r="AE92" s="34" t="s">
        <v>157</v>
      </c>
      <c r="AF92" s="34" t="s">
        <v>156</v>
      </c>
      <c r="AG92" s="278"/>
    </row>
    <row r="93" spans="1:33" ht="25.5" x14ac:dyDescent="0.2">
      <c r="A93" s="56" t="s">
        <v>1613</v>
      </c>
      <c r="B93" s="76" t="s">
        <v>1599</v>
      </c>
      <c r="C93" s="73" t="s">
        <v>1504</v>
      </c>
      <c r="D93" s="73" t="s">
        <v>377</v>
      </c>
      <c r="E93" s="73" t="s">
        <v>159</v>
      </c>
      <c r="F93" s="34" t="s">
        <v>1612</v>
      </c>
      <c r="G93" s="34" t="s">
        <v>451</v>
      </c>
      <c r="H93" s="59" t="s">
        <v>1611</v>
      </c>
      <c r="I93" s="34" t="s">
        <v>432</v>
      </c>
      <c r="J93" s="58" t="s">
        <v>432</v>
      </c>
      <c r="K93" s="58"/>
      <c r="L93" s="72" t="s">
        <v>1610</v>
      </c>
      <c r="M93" s="91"/>
      <c r="N93" s="91"/>
      <c r="O93" s="91"/>
      <c r="P93" s="91"/>
      <c r="Q93" s="58"/>
      <c r="R93" s="58"/>
      <c r="S93" s="58"/>
      <c r="T93" s="58">
        <v>43425</v>
      </c>
      <c r="U93" s="58"/>
      <c r="V93" s="58"/>
      <c r="W93" s="58"/>
      <c r="X93" s="58">
        <f>MAX(Játszóeszközök[[#This Row],[Időszakos ellenőrzés 2011.]:[Időszakos ellenőrzés 2020.]])</f>
        <v>43425</v>
      </c>
      <c r="Y93" s="57">
        <f t="shared" si="3"/>
        <v>2022</v>
      </c>
      <c r="Z93" s="34" t="s">
        <v>517</v>
      </c>
      <c r="AA93" s="90"/>
      <c r="AB93" s="72" t="s">
        <v>1609</v>
      </c>
      <c r="AC93" s="62"/>
      <c r="AD93" s="34"/>
      <c r="AE93" s="34" t="s">
        <v>157</v>
      </c>
      <c r="AF93" s="34" t="s">
        <v>156</v>
      </c>
      <c r="AG93" s="278"/>
    </row>
    <row r="94" spans="1:33" ht="12.75" x14ac:dyDescent="0.2">
      <c r="A94" s="56" t="s">
        <v>1608</v>
      </c>
      <c r="B94" s="76" t="s">
        <v>1599</v>
      </c>
      <c r="C94" s="73" t="s">
        <v>1504</v>
      </c>
      <c r="D94" s="73" t="s">
        <v>377</v>
      </c>
      <c r="E94" s="73" t="s">
        <v>159</v>
      </c>
      <c r="F94" s="34" t="s">
        <v>736</v>
      </c>
      <c r="G94" s="34" t="s">
        <v>451</v>
      </c>
      <c r="H94" s="59" t="s">
        <v>458</v>
      </c>
      <c r="I94" s="34" t="s">
        <v>432</v>
      </c>
      <c r="J94" s="58" t="s">
        <v>432</v>
      </c>
      <c r="K94" s="58"/>
      <c r="L94" s="72"/>
      <c r="M94" s="91"/>
      <c r="N94" s="91"/>
      <c r="O94" s="91"/>
      <c r="P94" s="91"/>
      <c r="Q94" s="58">
        <v>42320</v>
      </c>
      <c r="R94" s="58"/>
      <c r="S94" s="58"/>
      <c r="T94" s="58"/>
      <c r="U94" s="58"/>
      <c r="V94" s="58">
        <v>44158</v>
      </c>
      <c r="W94" s="58"/>
      <c r="X94" s="58">
        <f>MAX(Játszóeszközök[[#This Row],[Időszakos ellenőrzés 2011.]:[Időszakos ellenőrzés 2020.]])</f>
        <v>44158</v>
      </c>
      <c r="Y94" s="57">
        <f t="shared" si="3"/>
        <v>2023</v>
      </c>
      <c r="Z94" s="34" t="s">
        <v>463</v>
      </c>
      <c r="AA94" s="59" t="s">
        <v>1607</v>
      </c>
      <c r="AB94" s="58">
        <v>44021</v>
      </c>
      <c r="AC94" s="62"/>
      <c r="AD94" s="34"/>
      <c r="AE94" s="34" t="s">
        <v>157</v>
      </c>
      <c r="AF94" s="34" t="s">
        <v>156</v>
      </c>
      <c r="AG94" s="278"/>
    </row>
    <row r="95" spans="1:33" ht="12.75" x14ac:dyDescent="0.2">
      <c r="A95" s="56" t="s">
        <v>1606</v>
      </c>
      <c r="B95" s="76" t="s">
        <v>1599</v>
      </c>
      <c r="C95" s="73" t="s">
        <v>1504</v>
      </c>
      <c r="D95" s="73" t="s">
        <v>377</v>
      </c>
      <c r="E95" s="73" t="s">
        <v>159</v>
      </c>
      <c r="F95" s="34" t="s">
        <v>473</v>
      </c>
      <c r="G95" s="34" t="s">
        <v>451</v>
      </c>
      <c r="H95" s="59" t="s">
        <v>1605</v>
      </c>
      <c r="I95" s="34" t="s">
        <v>432</v>
      </c>
      <c r="J95" s="58" t="s">
        <v>432</v>
      </c>
      <c r="K95" s="58"/>
      <c r="L95" s="72"/>
      <c r="M95" s="91"/>
      <c r="N95" s="91"/>
      <c r="O95" s="91"/>
      <c r="P95" s="91"/>
      <c r="Q95" s="58">
        <v>42320</v>
      </c>
      <c r="R95" s="58"/>
      <c r="S95" s="58"/>
      <c r="T95" s="58"/>
      <c r="U95" s="58"/>
      <c r="V95" s="58">
        <v>44158</v>
      </c>
      <c r="W95" s="58"/>
      <c r="X95" s="58">
        <f>MAX(Játszóeszközök[[#This Row],[Időszakos ellenőrzés 2011.]:[Időszakos ellenőrzés 2020.]])</f>
        <v>44158</v>
      </c>
      <c r="Y95" s="57">
        <f t="shared" si="3"/>
        <v>2023</v>
      </c>
      <c r="Z95" s="34" t="s">
        <v>430</v>
      </c>
      <c r="AA95" s="59"/>
      <c r="AB95" s="63"/>
      <c r="AC95" s="62"/>
      <c r="AD95" s="34"/>
      <c r="AE95" s="34" t="s">
        <v>157</v>
      </c>
      <c r="AF95" s="34" t="s">
        <v>156</v>
      </c>
      <c r="AG95" s="278"/>
    </row>
    <row r="96" spans="1:33" ht="12.75" x14ac:dyDescent="0.2">
      <c r="A96" s="56" t="s">
        <v>1604</v>
      </c>
      <c r="B96" s="76" t="s">
        <v>1599</v>
      </c>
      <c r="C96" s="73" t="s">
        <v>1504</v>
      </c>
      <c r="D96" s="73" t="s">
        <v>377</v>
      </c>
      <c r="E96" s="73" t="s">
        <v>159</v>
      </c>
      <c r="F96" s="34" t="s">
        <v>393</v>
      </c>
      <c r="G96" s="34" t="s">
        <v>451</v>
      </c>
      <c r="H96" s="59" t="s">
        <v>450</v>
      </c>
      <c r="I96" s="34" t="s">
        <v>432</v>
      </c>
      <c r="J96" s="58" t="s">
        <v>432</v>
      </c>
      <c r="K96" s="58"/>
      <c r="L96" s="72"/>
      <c r="M96" s="91"/>
      <c r="N96" s="91"/>
      <c r="O96" s="91"/>
      <c r="P96" s="91"/>
      <c r="Q96" s="58">
        <v>42320</v>
      </c>
      <c r="R96" s="58"/>
      <c r="S96" s="58"/>
      <c r="T96" s="58"/>
      <c r="U96" s="58"/>
      <c r="V96" s="58">
        <v>44158</v>
      </c>
      <c r="W96" s="58"/>
      <c r="X96" s="58">
        <f>MAX(Játszóeszközök[[#This Row],[Időszakos ellenőrzés 2011.]:[Időszakos ellenőrzés 2020.]])</f>
        <v>44158</v>
      </c>
      <c r="Y96" s="57">
        <f t="shared" si="3"/>
        <v>2023</v>
      </c>
      <c r="Z96" s="34" t="s">
        <v>463</v>
      </c>
      <c r="AA96" s="59" t="s">
        <v>969</v>
      </c>
      <c r="AB96" s="63"/>
      <c r="AC96" s="62"/>
      <c r="AD96" s="34"/>
      <c r="AE96" s="34" t="s">
        <v>157</v>
      </c>
      <c r="AF96" s="34" t="s">
        <v>156</v>
      </c>
      <c r="AG96" s="278"/>
    </row>
    <row r="97" spans="1:33" ht="12.75" x14ac:dyDescent="0.2">
      <c r="A97" s="56" t="s">
        <v>1603</v>
      </c>
      <c r="B97" s="76" t="s">
        <v>1599</v>
      </c>
      <c r="C97" s="73" t="s">
        <v>1504</v>
      </c>
      <c r="D97" s="73" t="s">
        <v>377</v>
      </c>
      <c r="E97" s="73" t="s">
        <v>159</v>
      </c>
      <c r="F97" s="34" t="s">
        <v>1602</v>
      </c>
      <c r="G97" s="34" t="s">
        <v>434</v>
      </c>
      <c r="H97" s="59" t="s">
        <v>698</v>
      </c>
      <c r="I97" s="34" t="s">
        <v>432</v>
      </c>
      <c r="J97" s="58" t="s">
        <v>432</v>
      </c>
      <c r="K97" s="58"/>
      <c r="L97" s="72" t="s">
        <v>1601</v>
      </c>
      <c r="M97" s="91"/>
      <c r="N97" s="91"/>
      <c r="O97" s="91"/>
      <c r="P97" s="91"/>
      <c r="Q97" s="58"/>
      <c r="R97" s="58"/>
      <c r="S97" s="58"/>
      <c r="T97" s="58">
        <v>43425</v>
      </c>
      <c r="U97" s="58"/>
      <c r="V97" s="58"/>
      <c r="W97" s="58"/>
      <c r="X97" s="58">
        <f>MAX(Játszóeszközök[[#This Row],[Időszakos ellenőrzés 2011.]:[Időszakos ellenőrzés 2020.]])</f>
        <v>43425</v>
      </c>
      <c r="Y97" s="57">
        <f t="shared" si="3"/>
        <v>2022</v>
      </c>
      <c r="Z97" s="34" t="s">
        <v>517</v>
      </c>
      <c r="AA97" s="59"/>
      <c r="AB97" s="63"/>
      <c r="AC97" s="62"/>
      <c r="AD97" s="34"/>
      <c r="AE97" s="34" t="s">
        <v>157</v>
      </c>
      <c r="AF97" s="34" t="s">
        <v>156</v>
      </c>
      <c r="AG97" s="278"/>
    </row>
    <row r="98" spans="1:33" ht="12.75" x14ac:dyDescent="0.2">
      <c r="A98" s="56" t="s">
        <v>1600</v>
      </c>
      <c r="B98" s="76" t="s">
        <v>1599</v>
      </c>
      <c r="C98" s="73" t="s">
        <v>1504</v>
      </c>
      <c r="D98" s="73" t="s">
        <v>377</v>
      </c>
      <c r="E98" s="73" t="s">
        <v>159</v>
      </c>
      <c r="F98" s="34" t="s">
        <v>1598</v>
      </c>
      <c r="G98" s="34" t="s">
        <v>1473</v>
      </c>
      <c r="H98" s="59" t="s">
        <v>432</v>
      </c>
      <c r="I98" s="56" t="s">
        <v>932</v>
      </c>
      <c r="J98" s="58">
        <v>39057</v>
      </c>
      <c r="K98" s="58"/>
      <c r="L98" s="72" t="s">
        <v>1597</v>
      </c>
      <c r="M98" s="91"/>
      <c r="N98" s="91"/>
      <c r="O98" s="91"/>
      <c r="P98" s="91"/>
      <c r="Q98" s="58"/>
      <c r="R98" s="58"/>
      <c r="S98" s="58"/>
      <c r="T98" s="58">
        <v>43425</v>
      </c>
      <c r="U98" s="58"/>
      <c r="V98" s="58"/>
      <c r="W98" s="58"/>
      <c r="X98" s="58">
        <f>MAX(Játszóeszközök[[#This Row],[Időszakos ellenőrzés 2011.]:[Időszakos ellenőrzés 2020.]])</f>
        <v>43425</v>
      </c>
      <c r="Y98" s="57">
        <f t="shared" si="3"/>
        <v>2022</v>
      </c>
      <c r="Z98" s="34" t="s">
        <v>517</v>
      </c>
      <c r="AA98" s="90"/>
      <c r="AB98" s="72"/>
      <c r="AC98" s="62"/>
      <c r="AD98" s="34"/>
      <c r="AE98" s="34" t="s">
        <v>157</v>
      </c>
      <c r="AF98" s="34" t="s">
        <v>156</v>
      </c>
      <c r="AG98" s="278"/>
    </row>
    <row r="99" spans="1:33" ht="12.75" x14ac:dyDescent="0.2">
      <c r="A99" s="56" t="s">
        <v>1596</v>
      </c>
      <c r="B99" s="76" t="s">
        <v>1589</v>
      </c>
      <c r="C99" s="73" t="s">
        <v>1569</v>
      </c>
      <c r="D99" s="73" t="s">
        <v>377</v>
      </c>
      <c r="E99" s="73" t="s">
        <v>159</v>
      </c>
      <c r="F99" s="34" t="s">
        <v>1595</v>
      </c>
      <c r="G99" s="34" t="s">
        <v>655</v>
      </c>
      <c r="H99" s="59" t="s">
        <v>1276</v>
      </c>
      <c r="I99" s="34" t="s">
        <v>432</v>
      </c>
      <c r="J99" s="63" t="s">
        <v>432</v>
      </c>
      <c r="K99" s="63"/>
      <c r="L99" s="77"/>
      <c r="M99" s="59"/>
      <c r="N99" s="59"/>
      <c r="O99" s="59"/>
      <c r="P99" s="59"/>
      <c r="Q99" s="63"/>
      <c r="R99" s="63"/>
      <c r="S99" s="63"/>
      <c r="T99" s="58">
        <v>43412</v>
      </c>
      <c r="U99" s="63"/>
      <c r="V99" s="63"/>
      <c r="W99" s="63"/>
      <c r="X99" s="58">
        <f>MAX(Játszóeszközök[[#This Row],[Időszakos ellenőrzés 2011.]:[Időszakos ellenőrzés 2020.]])</f>
        <v>43412</v>
      </c>
      <c r="Y99" s="57">
        <f t="shared" si="3"/>
        <v>2022</v>
      </c>
      <c r="Z99" s="34" t="s">
        <v>517</v>
      </c>
      <c r="AA99" s="59"/>
      <c r="AB99" s="58">
        <v>43928</v>
      </c>
      <c r="AC99" s="62"/>
      <c r="AD99" s="34"/>
      <c r="AE99" s="34" t="s">
        <v>157</v>
      </c>
      <c r="AF99" s="34" t="s">
        <v>156</v>
      </c>
      <c r="AG99" s="278"/>
    </row>
    <row r="100" spans="1:33" ht="12.75" x14ac:dyDescent="0.2">
      <c r="A100" s="56" t="s">
        <v>1594</v>
      </c>
      <c r="B100" s="76" t="s">
        <v>1589</v>
      </c>
      <c r="C100" s="73" t="s">
        <v>1569</v>
      </c>
      <c r="D100" s="73" t="s">
        <v>377</v>
      </c>
      <c r="E100" s="73" t="s">
        <v>159</v>
      </c>
      <c r="F100" s="34" t="s">
        <v>656</v>
      </c>
      <c r="G100" s="34" t="s">
        <v>655</v>
      </c>
      <c r="H100" s="59" t="s">
        <v>1276</v>
      </c>
      <c r="I100" s="34" t="s">
        <v>432</v>
      </c>
      <c r="J100" s="63" t="s">
        <v>432</v>
      </c>
      <c r="K100" s="63"/>
      <c r="L100" s="77"/>
      <c r="M100" s="59"/>
      <c r="N100" s="59"/>
      <c r="O100" s="59"/>
      <c r="P100" s="59"/>
      <c r="Q100" s="63"/>
      <c r="R100" s="58">
        <v>42705</v>
      </c>
      <c r="S100" s="63"/>
      <c r="T100" s="63"/>
      <c r="U100" s="63"/>
      <c r="V100" s="58">
        <v>44158</v>
      </c>
      <c r="W100" s="58"/>
      <c r="X100" s="58">
        <f>MAX(Játszóeszközök[[#This Row],[Időszakos ellenőrzés 2011.]:[Időszakos ellenőrzés 2020.]])</f>
        <v>44158</v>
      </c>
      <c r="Y100" s="57">
        <f t="shared" si="3"/>
        <v>2023</v>
      </c>
      <c r="Z100" s="34" t="s">
        <v>430</v>
      </c>
      <c r="AA100" s="59"/>
      <c r="AB100" s="58">
        <v>43928</v>
      </c>
      <c r="AC100" s="62"/>
      <c r="AD100" s="34"/>
      <c r="AE100" s="34" t="s">
        <v>157</v>
      </c>
      <c r="AF100" s="34" t="s">
        <v>156</v>
      </c>
      <c r="AG100" s="278"/>
    </row>
    <row r="101" spans="1:33" ht="12.75" x14ac:dyDescent="0.2">
      <c r="A101" s="56" t="s">
        <v>1593</v>
      </c>
      <c r="B101" s="76" t="s">
        <v>1589</v>
      </c>
      <c r="C101" s="73" t="s">
        <v>1569</v>
      </c>
      <c r="D101" s="73" t="s">
        <v>377</v>
      </c>
      <c r="E101" s="73" t="s">
        <v>159</v>
      </c>
      <c r="F101" s="34" t="s">
        <v>659</v>
      </c>
      <c r="G101" s="34" t="s">
        <v>655</v>
      </c>
      <c r="H101" s="59" t="s">
        <v>504</v>
      </c>
      <c r="I101" s="34" t="s">
        <v>432</v>
      </c>
      <c r="J101" s="63" t="s">
        <v>432</v>
      </c>
      <c r="K101" s="63"/>
      <c r="L101" s="77" t="s">
        <v>1592</v>
      </c>
      <c r="M101" s="59"/>
      <c r="N101" s="59"/>
      <c r="O101" s="59"/>
      <c r="P101" s="59"/>
      <c r="Q101" s="63"/>
      <c r="R101" s="58">
        <v>42705</v>
      </c>
      <c r="S101" s="63"/>
      <c r="T101" s="63"/>
      <c r="U101" s="63"/>
      <c r="V101" s="58">
        <v>44158</v>
      </c>
      <c r="W101" s="58"/>
      <c r="X101" s="58">
        <f>MAX(Játszóeszközök[[#This Row],[Időszakos ellenőrzés 2011.]:[Időszakos ellenőrzés 2020.]])</f>
        <v>44158</v>
      </c>
      <c r="Y101" s="57">
        <f t="shared" si="3"/>
        <v>2023</v>
      </c>
      <c r="Z101" s="34" t="s">
        <v>430</v>
      </c>
      <c r="AA101" s="59"/>
      <c r="AB101" s="63"/>
      <c r="AC101" s="62"/>
      <c r="AD101" s="34"/>
      <c r="AE101" s="34" t="s">
        <v>157</v>
      </c>
      <c r="AF101" s="34" t="s">
        <v>156</v>
      </c>
      <c r="AG101" s="278"/>
    </row>
    <row r="102" spans="1:33" ht="12.75" x14ac:dyDescent="0.2">
      <c r="A102" s="56" t="s">
        <v>1591</v>
      </c>
      <c r="B102" s="76" t="s">
        <v>1589</v>
      </c>
      <c r="C102" s="73" t="s">
        <v>1569</v>
      </c>
      <c r="D102" s="73" t="s">
        <v>377</v>
      </c>
      <c r="E102" s="73" t="s">
        <v>159</v>
      </c>
      <c r="F102" s="34" t="s">
        <v>520</v>
      </c>
      <c r="G102" s="34" t="s">
        <v>655</v>
      </c>
      <c r="H102" s="59" t="s">
        <v>504</v>
      </c>
      <c r="I102" s="34" t="s">
        <v>432</v>
      </c>
      <c r="J102" s="63" t="s">
        <v>432</v>
      </c>
      <c r="K102" s="63"/>
      <c r="L102" s="77" t="s">
        <v>1278</v>
      </c>
      <c r="M102" s="59"/>
      <c r="N102" s="59"/>
      <c r="O102" s="59"/>
      <c r="P102" s="59"/>
      <c r="Q102" s="63"/>
      <c r="R102" s="63"/>
      <c r="S102" s="63"/>
      <c r="T102" s="58">
        <v>43412</v>
      </c>
      <c r="U102" s="63"/>
      <c r="V102" s="63"/>
      <c r="W102" s="63"/>
      <c r="X102" s="58">
        <f>MAX(Játszóeszközök[[#This Row],[Időszakos ellenőrzés 2011.]:[Időszakos ellenőrzés 2020.]])</f>
        <v>43412</v>
      </c>
      <c r="Y102" s="57">
        <f t="shared" ref="Y102:Y126" si="4">IF(X102&gt;=44044,YEAR(X102)+3,YEAR(X102)+4)</f>
        <v>2022</v>
      </c>
      <c r="Z102" s="34" t="s">
        <v>517</v>
      </c>
      <c r="AA102" s="59"/>
      <c r="AB102" s="58">
        <v>43928</v>
      </c>
      <c r="AC102" s="62"/>
      <c r="AD102" s="34"/>
      <c r="AE102" s="34" t="s">
        <v>157</v>
      </c>
      <c r="AF102" s="34" t="s">
        <v>156</v>
      </c>
      <c r="AG102" s="278"/>
    </row>
    <row r="103" spans="1:33" ht="12.75" x14ac:dyDescent="0.2">
      <c r="A103" s="56" t="s">
        <v>1590</v>
      </c>
      <c r="B103" s="76" t="s">
        <v>1589</v>
      </c>
      <c r="C103" s="73" t="s">
        <v>1569</v>
      </c>
      <c r="D103" s="73" t="s">
        <v>377</v>
      </c>
      <c r="E103" s="73" t="s">
        <v>159</v>
      </c>
      <c r="F103" s="34" t="s">
        <v>520</v>
      </c>
      <c r="G103" s="34" t="s">
        <v>655</v>
      </c>
      <c r="H103" s="59" t="s">
        <v>504</v>
      </c>
      <c r="I103" s="34" t="s">
        <v>432</v>
      </c>
      <c r="J103" s="63" t="s">
        <v>432</v>
      </c>
      <c r="K103" s="63"/>
      <c r="L103" s="77" t="s">
        <v>1278</v>
      </c>
      <c r="M103" s="59"/>
      <c r="N103" s="59"/>
      <c r="O103" s="59"/>
      <c r="P103" s="59"/>
      <c r="Q103" s="63"/>
      <c r="R103" s="63"/>
      <c r="S103" s="63"/>
      <c r="T103" s="58">
        <v>43412</v>
      </c>
      <c r="U103" s="63"/>
      <c r="V103" s="63"/>
      <c r="W103" s="63"/>
      <c r="X103" s="58">
        <f>MAX(Játszóeszközök[[#This Row],[Időszakos ellenőrzés 2011.]:[Időszakos ellenőrzés 2020.]])</f>
        <v>43412</v>
      </c>
      <c r="Y103" s="57">
        <f t="shared" si="4"/>
        <v>2022</v>
      </c>
      <c r="Z103" s="34" t="s">
        <v>517</v>
      </c>
      <c r="AA103" s="59"/>
      <c r="AB103" s="58">
        <v>43928</v>
      </c>
      <c r="AC103" s="62"/>
      <c r="AD103" s="34"/>
      <c r="AE103" s="34" t="s">
        <v>157</v>
      </c>
      <c r="AF103" s="34" t="s">
        <v>156</v>
      </c>
      <c r="AG103" s="278"/>
    </row>
    <row r="104" spans="1:33" ht="25.5" x14ac:dyDescent="0.2">
      <c r="A104" s="56" t="s">
        <v>1588</v>
      </c>
      <c r="B104" s="76" t="s">
        <v>1570</v>
      </c>
      <c r="C104" s="73" t="s">
        <v>1569</v>
      </c>
      <c r="D104" s="73" t="s">
        <v>377</v>
      </c>
      <c r="E104" s="73" t="s">
        <v>159</v>
      </c>
      <c r="F104" s="70" t="s">
        <v>1587</v>
      </c>
      <c r="G104" s="34" t="s">
        <v>655</v>
      </c>
      <c r="H104" s="59" t="s">
        <v>504</v>
      </c>
      <c r="I104" s="34" t="s">
        <v>432</v>
      </c>
      <c r="J104" s="63" t="s">
        <v>432</v>
      </c>
      <c r="K104" s="63"/>
      <c r="L104" s="77" t="s">
        <v>1278</v>
      </c>
      <c r="M104" s="59"/>
      <c r="N104" s="59"/>
      <c r="O104" s="59"/>
      <c r="P104" s="59"/>
      <c r="Q104" s="63"/>
      <c r="R104" s="63"/>
      <c r="S104" s="63"/>
      <c r="T104" s="58">
        <v>43412</v>
      </c>
      <c r="U104" s="63"/>
      <c r="V104" s="63"/>
      <c r="W104" s="63"/>
      <c r="X104" s="58">
        <f>MAX(Játszóeszközök[[#This Row],[Időszakos ellenőrzés 2011.]:[Időszakos ellenőrzés 2020.]])</f>
        <v>43412</v>
      </c>
      <c r="Y104" s="57">
        <f t="shared" si="4"/>
        <v>2022</v>
      </c>
      <c r="Z104" s="34" t="s">
        <v>517</v>
      </c>
      <c r="AA104" s="59"/>
      <c r="AB104" s="63"/>
      <c r="AC104" s="62"/>
      <c r="AD104" s="34"/>
      <c r="AE104" s="34" t="s">
        <v>157</v>
      </c>
      <c r="AF104" s="34" t="s">
        <v>156</v>
      </c>
      <c r="AG104" s="278"/>
    </row>
    <row r="105" spans="1:33" ht="12.75" x14ac:dyDescent="0.2">
      <c r="A105" s="56" t="s">
        <v>1586</v>
      </c>
      <c r="B105" s="76" t="s">
        <v>1570</v>
      </c>
      <c r="C105" s="73" t="s">
        <v>1569</v>
      </c>
      <c r="D105" s="73" t="s">
        <v>377</v>
      </c>
      <c r="E105" s="73" t="s">
        <v>159</v>
      </c>
      <c r="F105" s="34" t="s">
        <v>1585</v>
      </c>
      <c r="G105" s="34" t="s">
        <v>655</v>
      </c>
      <c r="H105" s="59" t="s">
        <v>504</v>
      </c>
      <c r="I105" s="34" t="s">
        <v>432</v>
      </c>
      <c r="J105" s="63" t="s">
        <v>432</v>
      </c>
      <c r="K105" s="63"/>
      <c r="L105" s="77" t="s">
        <v>1278</v>
      </c>
      <c r="M105" s="59"/>
      <c r="N105" s="59"/>
      <c r="O105" s="59"/>
      <c r="P105" s="59"/>
      <c r="Q105" s="63"/>
      <c r="R105" s="63"/>
      <c r="S105" s="63"/>
      <c r="T105" s="58">
        <v>43412</v>
      </c>
      <c r="U105" s="63"/>
      <c r="V105" s="63"/>
      <c r="W105" s="63"/>
      <c r="X105" s="58">
        <f>MAX(Játszóeszközök[[#This Row],[Időszakos ellenőrzés 2011.]:[Időszakos ellenőrzés 2020.]])</f>
        <v>43412</v>
      </c>
      <c r="Y105" s="57">
        <f t="shared" si="4"/>
        <v>2022</v>
      </c>
      <c r="Z105" s="34" t="s">
        <v>517</v>
      </c>
      <c r="AA105" s="59"/>
      <c r="AB105" s="63"/>
      <c r="AC105" s="62"/>
      <c r="AD105" s="34"/>
      <c r="AE105" s="34" t="s">
        <v>157</v>
      </c>
      <c r="AF105" s="34" t="s">
        <v>156</v>
      </c>
      <c r="AG105" s="278"/>
    </row>
    <row r="106" spans="1:33" ht="12.75" x14ac:dyDescent="0.2">
      <c r="A106" s="56" t="s">
        <v>1584</v>
      </c>
      <c r="B106" s="76" t="s">
        <v>1570</v>
      </c>
      <c r="C106" s="73" t="s">
        <v>1569</v>
      </c>
      <c r="D106" s="73" t="s">
        <v>377</v>
      </c>
      <c r="E106" s="73" t="s">
        <v>159</v>
      </c>
      <c r="F106" s="34" t="s">
        <v>1583</v>
      </c>
      <c r="G106" s="34" t="s">
        <v>655</v>
      </c>
      <c r="H106" s="59" t="s">
        <v>504</v>
      </c>
      <c r="I106" s="34" t="s">
        <v>432</v>
      </c>
      <c r="J106" s="63" t="s">
        <v>432</v>
      </c>
      <c r="K106" s="63"/>
      <c r="L106" s="77" t="s">
        <v>1278</v>
      </c>
      <c r="M106" s="59"/>
      <c r="N106" s="59"/>
      <c r="O106" s="59"/>
      <c r="P106" s="59"/>
      <c r="Q106" s="63"/>
      <c r="R106" s="63"/>
      <c r="S106" s="63"/>
      <c r="T106" s="58">
        <v>43412</v>
      </c>
      <c r="U106" s="63"/>
      <c r="V106" s="63"/>
      <c r="W106" s="63"/>
      <c r="X106" s="58">
        <f>MAX(Játszóeszközök[[#This Row],[Időszakos ellenőrzés 2011.]:[Időszakos ellenőrzés 2020.]])</f>
        <v>43412</v>
      </c>
      <c r="Y106" s="57">
        <f t="shared" si="4"/>
        <v>2022</v>
      </c>
      <c r="Z106" s="34" t="s">
        <v>517</v>
      </c>
      <c r="AA106" s="59"/>
      <c r="AB106" s="63"/>
      <c r="AC106" s="62"/>
      <c r="AD106" s="34"/>
      <c r="AE106" s="34" t="s">
        <v>157</v>
      </c>
      <c r="AF106" s="34" t="s">
        <v>156</v>
      </c>
      <c r="AG106" s="278"/>
    </row>
    <row r="107" spans="1:33" ht="12.75" x14ac:dyDescent="0.2">
      <c r="A107" s="56" t="s">
        <v>1582</v>
      </c>
      <c r="B107" s="76" t="s">
        <v>1570</v>
      </c>
      <c r="C107" s="73" t="s">
        <v>1569</v>
      </c>
      <c r="D107" s="73" t="s">
        <v>377</v>
      </c>
      <c r="E107" s="73" t="s">
        <v>159</v>
      </c>
      <c r="F107" s="34" t="s">
        <v>1581</v>
      </c>
      <c r="G107" s="34" t="s">
        <v>655</v>
      </c>
      <c r="H107" s="59" t="s">
        <v>504</v>
      </c>
      <c r="I107" s="34" t="s">
        <v>432</v>
      </c>
      <c r="J107" s="63" t="s">
        <v>432</v>
      </c>
      <c r="K107" s="63"/>
      <c r="L107" s="77" t="s">
        <v>1278</v>
      </c>
      <c r="M107" s="59"/>
      <c r="N107" s="59"/>
      <c r="O107" s="59"/>
      <c r="P107" s="59"/>
      <c r="Q107" s="63"/>
      <c r="R107" s="63"/>
      <c r="S107" s="63"/>
      <c r="T107" s="58">
        <v>43412</v>
      </c>
      <c r="U107" s="63"/>
      <c r="V107" s="63"/>
      <c r="W107" s="63"/>
      <c r="X107" s="58">
        <f>MAX(Játszóeszközök[[#This Row],[Időszakos ellenőrzés 2011.]:[Időszakos ellenőrzés 2020.]])</f>
        <v>43412</v>
      </c>
      <c r="Y107" s="57">
        <f t="shared" si="4"/>
        <v>2022</v>
      </c>
      <c r="Z107" s="34" t="s">
        <v>517</v>
      </c>
      <c r="AA107" s="59"/>
      <c r="AB107" s="63"/>
      <c r="AC107" s="62"/>
      <c r="AD107" s="34"/>
      <c r="AE107" s="34" t="s">
        <v>157</v>
      </c>
      <c r="AF107" s="34" t="s">
        <v>156</v>
      </c>
      <c r="AG107" s="278"/>
    </row>
    <row r="108" spans="1:33" ht="12.75" x14ac:dyDescent="0.2">
      <c r="A108" s="56" t="s">
        <v>1580</v>
      </c>
      <c r="B108" s="76" t="s">
        <v>1570</v>
      </c>
      <c r="C108" s="73" t="s">
        <v>1569</v>
      </c>
      <c r="D108" s="73" t="s">
        <v>377</v>
      </c>
      <c r="E108" s="73" t="s">
        <v>159</v>
      </c>
      <c r="F108" s="34" t="s">
        <v>1579</v>
      </c>
      <c r="G108" s="34" t="s">
        <v>655</v>
      </c>
      <c r="H108" s="59" t="s">
        <v>504</v>
      </c>
      <c r="I108" s="34" t="s">
        <v>432</v>
      </c>
      <c r="J108" s="63" t="s">
        <v>432</v>
      </c>
      <c r="K108" s="63"/>
      <c r="L108" s="77" t="s">
        <v>1576</v>
      </c>
      <c r="M108" s="59"/>
      <c r="N108" s="59"/>
      <c r="O108" s="59"/>
      <c r="P108" s="59"/>
      <c r="Q108" s="63"/>
      <c r="R108" s="63"/>
      <c r="S108" s="63"/>
      <c r="T108" s="58">
        <v>43412</v>
      </c>
      <c r="U108" s="63"/>
      <c r="V108" s="63"/>
      <c r="W108" s="63"/>
      <c r="X108" s="58">
        <f>MAX(Játszóeszközök[[#This Row],[Időszakos ellenőrzés 2011.]:[Időszakos ellenőrzés 2020.]])</f>
        <v>43412</v>
      </c>
      <c r="Y108" s="57">
        <f t="shared" si="4"/>
        <v>2022</v>
      </c>
      <c r="Z108" s="34" t="s">
        <v>517</v>
      </c>
      <c r="AA108" s="59"/>
      <c r="AB108" s="63"/>
      <c r="AC108" s="62"/>
      <c r="AD108" s="34"/>
      <c r="AE108" s="34" t="s">
        <v>157</v>
      </c>
      <c r="AF108" s="34" t="s">
        <v>156</v>
      </c>
      <c r="AG108" s="278"/>
    </row>
    <row r="109" spans="1:33" ht="12.75" x14ac:dyDescent="0.2">
      <c r="A109" s="56" t="s">
        <v>1578</v>
      </c>
      <c r="B109" s="76" t="s">
        <v>1570</v>
      </c>
      <c r="C109" s="73" t="s">
        <v>1569</v>
      </c>
      <c r="D109" s="73" t="s">
        <v>377</v>
      </c>
      <c r="E109" s="73" t="s">
        <v>159</v>
      </c>
      <c r="F109" s="34" t="s">
        <v>1577</v>
      </c>
      <c r="G109" s="34" t="s">
        <v>655</v>
      </c>
      <c r="H109" s="59" t="s">
        <v>504</v>
      </c>
      <c r="I109" s="34" t="s">
        <v>432</v>
      </c>
      <c r="J109" s="63" t="s">
        <v>432</v>
      </c>
      <c r="K109" s="63"/>
      <c r="L109" s="77" t="s">
        <v>1576</v>
      </c>
      <c r="M109" s="59"/>
      <c r="N109" s="59"/>
      <c r="O109" s="59"/>
      <c r="P109" s="59"/>
      <c r="Q109" s="63"/>
      <c r="R109" s="63"/>
      <c r="S109" s="63"/>
      <c r="T109" s="58">
        <v>43412</v>
      </c>
      <c r="U109" s="63"/>
      <c r="V109" s="63"/>
      <c r="W109" s="63"/>
      <c r="X109" s="58">
        <f>MAX(Játszóeszközök[[#This Row],[Időszakos ellenőrzés 2011.]:[Időszakos ellenőrzés 2020.]])</f>
        <v>43412</v>
      </c>
      <c r="Y109" s="57">
        <f t="shared" si="4"/>
        <v>2022</v>
      </c>
      <c r="Z109" s="34" t="s">
        <v>517</v>
      </c>
      <c r="AA109" s="59"/>
      <c r="AB109" s="63"/>
      <c r="AC109" s="62"/>
      <c r="AD109" s="34"/>
      <c r="AE109" s="34" t="s">
        <v>157</v>
      </c>
      <c r="AF109" s="34" t="s">
        <v>156</v>
      </c>
      <c r="AG109" s="278"/>
    </row>
    <row r="110" spans="1:33" ht="12.75" x14ac:dyDescent="0.2">
      <c r="A110" s="56" t="s">
        <v>1575</v>
      </c>
      <c r="B110" s="76" t="s">
        <v>1570</v>
      </c>
      <c r="C110" s="73" t="s">
        <v>1569</v>
      </c>
      <c r="D110" s="73" t="s">
        <v>377</v>
      </c>
      <c r="E110" s="73" t="s">
        <v>159</v>
      </c>
      <c r="F110" s="34" t="s">
        <v>1574</v>
      </c>
      <c r="G110" s="34" t="s">
        <v>655</v>
      </c>
      <c r="H110" s="59" t="s">
        <v>1276</v>
      </c>
      <c r="I110" s="34" t="s">
        <v>432</v>
      </c>
      <c r="J110" s="63" t="s">
        <v>432</v>
      </c>
      <c r="K110" s="63"/>
      <c r="L110" s="77"/>
      <c r="M110" s="59"/>
      <c r="N110" s="59"/>
      <c r="O110" s="59"/>
      <c r="P110" s="59"/>
      <c r="Q110" s="63"/>
      <c r="R110" s="63"/>
      <c r="S110" s="63"/>
      <c r="T110" s="58">
        <v>43412</v>
      </c>
      <c r="U110" s="63"/>
      <c r="V110" s="63"/>
      <c r="W110" s="63"/>
      <c r="X110" s="58">
        <f>MAX(Játszóeszközök[[#This Row],[Időszakos ellenőrzés 2011.]:[Időszakos ellenőrzés 2020.]])</f>
        <v>43412</v>
      </c>
      <c r="Y110" s="57">
        <f t="shared" si="4"/>
        <v>2022</v>
      </c>
      <c r="Z110" s="34" t="s">
        <v>517</v>
      </c>
      <c r="AA110" s="59"/>
      <c r="AB110" s="63"/>
      <c r="AC110" s="62"/>
      <c r="AD110" s="34"/>
      <c r="AE110" s="34" t="s">
        <v>157</v>
      </c>
      <c r="AF110" s="34" t="s">
        <v>156</v>
      </c>
      <c r="AG110" s="278"/>
    </row>
    <row r="111" spans="1:33" ht="12.75" x14ac:dyDescent="0.2">
      <c r="A111" s="56" t="s">
        <v>1573</v>
      </c>
      <c r="B111" s="76" t="s">
        <v>1570</v>
      </c>
      <c r="C111" s="73" t="s">
        <v>1569</v>
      </c>
      <c r="D111" s="73" t="s">
        <v>377</v>
      </c>
      <c r="E111" s="73" t="s">
        <v>159</v>
      </c>
      <c r="F111" s="34" t="s">
        <v>1572</v>
      </c>
      <c r="G111" s="34" t="s">
        <v>655</v>
      </c>
      <c r="H111" s="59" t="s">
        <v>1276</v>
      </c>
      <c r="I111" s="34" t="s">
        <v>432</v>
      </c>
      <c r="J111" s="63" t="s">
        <v>432</v>
      </c>
      <c r="K111" s="63"/>
      <c r="L111" s="77"/>
      <c r="M111" s="59"/>
      <c r="N111" s="59"/>
      <c r="O111" s="59"/>
      <c r="P111" s="59"/>
      <c r="Q111" s="63"/>
      <c r="R111" s="63"/>
      <c r="S111" s="63"/>
      <c r="T111" s="58">
        <v>43412</v>
      </c>
      <c r="U111" s="63"/>
      <c r="V111" s="63"/>
      <c r="W111" s="63"/>
      <c r="X111" s="58">
        <f>MAX(Játszóeszközök[[#This Row],[Időszakos ellenőrzés 2011.]:[Időszakos ellenőrzés 2020.]])</f>
        <v>43412</v>
      </c>
      <c r="Y111" s="57">
        <f t="shared" si="4"/>
        <v>2022</v>
      </c>
      <c r="Z111" s="34" t="s">
        <v>517</v>
      </c>
      <c r="AA111" s="59"/>
      <c r="AB111" s="63"/>
      <c r="AC111" s="62"/>
      <c r="AD111" s="34"/>
      <c r="AE111" s="34" t="s">
        <v>157</v>
      </c>
      <c r="AF111" s="34" t="s">
        <v>156</v>
      </c>
      <c r="AG111" s="278"/>
    </row>
    <row r="112" spans="1:33" ht="12.75" x14ac:dyDescent="0.2">
      <c r="A112" s="56" t="s">
        <v>1571</v>
      </c>
      <c r="B112" s="76" t="s">
        <v>1570</v>
      </c>
      <c r="C112" s="73" t="s">
        <v>1569</v>
      </c>
      <c r="D112" s="73" t="s">
        <v>377</v>
      </c>
      <c r="E112" s="73" t="s">
        <v>159</v>
      </c>
      <c r="F112" s="34" t="s">
        <v>1568</v>
      </c>
      <c r="G112" s="34" t="s">
        <v>655</v>
      </c>
      <c r="H112" s="59" t="s">
        <v>504</v>
      </c>
      <c r="I112" s="34" t="s">
        <v>432</v>
      </c>
      <c r="J112" s="63" t="s">
        <v>432</v>
      </c>
      <c r="K112" s="63"/>
      <c r="L112" s="77"/>
      <c r="M112" s="59"/>
      <c r="N112" s="59"/>
      <c r="O112" s="59"/>
      <c r="P112" s="59"/>
      <c r="Q112" s="63"/>
      <c r="R112" s="63"/>
      <c r="S112" s="63"/>
      <c r="T112" s="58">
        <v>43412</v>
      </c>
      <c r="U112" s="63"/>
      <c r="V112" s="63"/>
      <c r="W112" s="63"/>
      <c r="X112" s="58">
        <f>MAX(Játszóeszközök[[#This Row],[Időszakos ellenőrzés 2011.]:[Időszakos ellenőrzés 2020.]])</f>
        <v>43412</v>
      </c>
      <c r="Y112" s="57">
        <f t="shared" si="4"/>
        <v>2022</v>
      </c>
      <c r="Z112" s="34" t="s">
        <v>517</v>
      </c>
      <c r="AA112" s="59"/>
      <c r="AB112" s="63"/>
      <c r="AC112" s="62"/>
      <c r="AD112" s="34"/>
      <c r="AE112" s="34" t="s">
        <v>157</v>
      </c>
      <c r="AF112" s="34" t="s">
        <v>156</v>
      </c>
      <c r="AG112" s="278"/>
    </row>
    <row r="113" spans="1:33" ht="12.75" x14ac:dyDescent="0.2">
      <c r="A113" s="56" t="s">
        <v>1567</v>
      </c>
      <c r="B113" s="76" t="s">
        <v>1558</v>
      </c>
      <c r="C113" s="73" t="s">
        <v>1549</v>
      </c>
      <c r="D113" s="73" t="s">
        <v>377</v>
      </c>
      <c r="E113" s="73" t="s">
        <v>159</v>
      </c>
      <c r="F113" s="34" t="s">
        <v>1566</v>
      </c>
      <c r="G113" s="34" t="s">
        <v>655</v>
      </c>
      <c r="H113" s="59" t="s">
        <v>504</v>
      </c>
      <c r="I113" s="34" t="s">
        <v>432</v>
      </c>
      <c r="J113" s="63" t="s">
        <v>432</v>
      </c>
      <c r="K113" s="63"/>
      <c r="L113" s="77" t="s">
        <v>1310</v>
      </c>
      <c r="M113" s="59"/>
      <c r="N113" s="59"/>
      <c r="O113" s="59"/>
      <c r="P113" s="59"/>
      <c r="Q113" s="63"/>
      <c r="R113" s="58">
        <v>42697</v>
      </c>
      <c r="S113" s="63"/>
      <c r="T113" s="63"/>
      <c r="U113" s="63"/>
      <c r="V113" s="58">
        <v>44158</v>
      </c>
      <c r="W113" s="58"/>
      <c r="X113" s="58">
        <f>MAX(Játszóeszközök[[#This Row],[Időszakos ellenőrzés 2011.]:[Időszakos ellenőrzés 2020.]])</f>
        <v>44158</v>
      </c>
      <c r="Y113" s="57">
        <f t="shared" si="4"/>
        <v>2023</v>
      </c>
      <c r="Z113" s="34" t="s">
        <v>463</v>
      </c>
      <c r="AA113" s="59" t="s">
        <v>1555</v>
      </c>
      <c r="AB113" s="63"/>
      <c r="AC113" s="62"/>
      <c r="AD113" s="34"/>
      <c r="AE113" s="34" t="s">
        <v>157</v>
      </c>
      <c r="AF113" s="34" t="s">
        <v>156</v>
      </c>
      <c r="AG113" s="278"/>
    </row>
    <row r="114" spans="1:33" ht="12.75" x14ac:dyDescent="0.2">
      <c r="A114" s="56" t="s">
        <v>1565</v>
      </c>
      <c r="B114" s="76" t="s">
        <v>1558</v>
      </c>
      <c r="C114" s="73" t="s">
        <v>1549</v>
      </c>
      <c r="D114" s="73" t="s">
        <v>377</v>
      </c>
      <c r="E114" s="73" t="s">
        <v>159</v>
      </c>
      <c r="F114" s="34" t="s">
        <v>1564</v>
      </c>
      <c r="G114" s="34" t="s">
        <v>655</v>
      </c>
      <c r="H114" s="59" t="s">
        <v>1276</v>
      </c>
      <c r="I114" s="34" t="s">
        <v>432</v>
      </c>
      <c r="J114" s="63" t="s">
        <v>432</v>
      </c>
      <c r="K114" s="63"/>
      <c r="L114" s="77"/>
      <c r="M114" s="59"/>
      <c r="N114" s="59"/>
      <c r="O114" s="59"/>
      <c r="P114" s="59"/>
      <c r="Q114" s="63"/>
      <c r="R114" s="58">
        <v>42697</v>
      </c>
      <c r="S114" s="63"/>
      <c r="T114" s="63"/>
      <c r="U114" s="63"/>
      <c r="V114" s="58">
        <v>44158</v>
      </c>
      <c r="W114" s="58"/>
      <c r="X114" s="58">
        <f>MAX(Játszóeszközök[[#This Row],[Időszakos ellenőrzés 2011.]:[Időszakos ellenőrzés 2020.]])</f>
        <v>44158</v>
      </c>
      <c r="Y114" s="57">
        <f t="shared" si="4"/>
        <v>2023</v>
      </c>
      <c r="Z114" s="34" t="s">
        <v>463</v>
      </c>
      <c r="AA114" s="59" t="s">
        <v>1328</v>
      </c>
      <c r="AB114" s="63"/>
      <c r="AC114" s="62"/>
      <c r="AD114" s="34"/>
      <c r="AE114" s="34" t="s">
        <v>157</v>
      </c>
      <c r="AF114" s="34" t="s">
        <v>156</v>
      </c>
      <c r="AG114" s="278"/>
    </row>
    <row r="115" spans="1:33" ht="12.75" x14ac:dyDescent="0.2">
      <c r="A115" s="56" t="s">
        <v>1563</v>
      </c>
      <c r="B115" s="76" t="s">
        <v>1558</v>
      </c>
      <c r="C115" s="73" t="s">
        <v>1549</v>
      </c>
      <c r="D115" s="73" t="s">
        <v>377</v>
      </c>
      <c r="E115" s="73" t="s">
        <v>159</v>
      </c>
      <c r="F115" s="125" t="s">
        <v>1562</v>
      </c>
      <c r="G115" s="125" t="s">
        <v>872</v>
      </c>
      <c r="H115" s="126" t="s">
        <v>1561</v>
      </c>
      <c r="I115" s="125" t="s">
        <v>1560</v>
      </c>
      <c r="J115" s="107">
        <v>42698</v>
      </c>
      <c r="K115" s="107"/>
      <c r="L115" s="102"/>
      <c r="M115" s="124"/>
      <c r="N115" s="124"/>
      <c r="O115" s="124"/>
      <c r="P115" s="124"/>
      <c r="Q115" s="107"/>
      <c r="R115" s="58">
        <v>42697</v>
      </c>
      <c r="S115" s="107"/>
      <c r="T115" s="107"/>
      <c r="U115" s="107"/>
      <c r="V115" s="107">
        <v>44158</v>
      </c>
      <c r="W115" s="107"/>
      <c r="X115" s="58">
        <f>MAX(Játszóeszközök[[#This Row],[Időszakos ellenőrzés 2011.]:[Időszakos ellenőrzés 2020.]])</f>
        <v>44158</v>
      </c>
      <c r="Y115" s="57">
        <f t="shared" si="4"/>
        <v>2023</v>
      </c>
      <c r="Z115" s="34" t="s">
        <v>430</v>
      </c>
      <c r="AA115" s="59"/>
      <c r="AB115" s="63"/>
      <c r="AC115" s="62"/>
      <c r="AD115" s="34"/>
      <c r="AE115" s="34" t="s">
        <v>157</v>
      </c>
      <c r="AF115" s="34" t="s">
        <v>156</v>
      </c>
      <c r="AG115" s="278"/>
    </row>
    <row r="116" spans="1:33" ht="12.75" x14ac:dyDescent="0.2">
      <c r="A116" s="56" t="s">
        <v>1559</v>
      </c>
      <c r="B116" s="76" t="s">
        <v>1558</v>
      </c>
      <c r="C116" s="73" t="s">
        <v>1549</v>
      </c>
      <c r="D116" s="73" t="s">
        <v>377</v>
      </c>
      <c r="E116" s="73" t="s">
        <v>159</v>
      </c>
      <c r="F116" s="125" t="s">
        <v>651</v>
      </c>
      <c r="G116" s="125" t="s">
        <v>872</v>
      </c>
      <c r="H116" s="126" t="s">
        <v>1557</v>
      </c>
      <c r="I116" s="125" t="s">
        <v>1556</v>
      </c>
      <c r="J116" s="107">
        <v>42698</v>
      </c>
      <c r="K116" s="107"/>
      <c r="L116" s="102"/>
      <c r="M116" s="124"/>
      <c r="N116" s="124"/>
      <c r="O116" s="124"/>
      <c r="P116" s="124"/>
      <c r="Q116" s="107"/>
      <c r="R116" s="58">
        <v>42697</v>
      </c>
      <c r="S116" s="107"/>
      <c r="T116" s="107"/>
      <c r="U116" s="107"/>
      <c r="V116" s="107">
        <v>44158</v>
      </c>
      <c r="W116" s="107"/>
      <c r="X116" s="58">
        <f>MAX(Játszóeszközök[[#This Row],[Időszakos ellenőrzés 2011.]:[Időszakos ellenőrzés 2020.]])</f>
        <v>44158</v>
      </c>
      <c r="Y116" s="57">
        <f t="shared" si="4"/>
        <v>2023</v>
      </c>
      <c r="Z116" s="34" t="s">
        <v>463</v>
      </c>
      <c r="AA116" s="59" t="s">
        <v>1555</v>
      </c>
      <c r="AB116" s="63"/>
      <c r="AC116" s="62"/>
      <c r="AD116" s="34"/>
      <c r="AE116" s="34" t="s">
        <v>157</v>
      </c>
      <c r="AF116" s="34" t="s">
        <v>156</v>
      </c>
      <c r="AG116" s="278"/>
    </row>
    <row r="117" spans="1:33" ht="12.75" x14ac:dyDescent="0.2">
      <c r="A117" s="56" t="s">
        <v>1554</v>
      </c>
      <c r="B117" s="76" t="s">
        <v>1550</v>
      </c>
      <c r="C117" s="73" t="s">
        <v>1549</v>
      </c>
      <c r="D117" s="73" t="s">
        <v>377</v>
      </c>
      <c r="E117" s="73" t="s">
        <v>159</v>
      </c>
      <c r="F117" s="34" t="s">
        <v>520</v>
      </c>
      <c r="G117" s="34" t="s">
        <v>655</v>
      </c>
      <c r="H117" s="59" t="s">
        <v>504</v>
      </c>
      <c r="I117" s="34" t="s">
        <v>432</v>
      </c>
      <c r="J117" s="63" t="s">
        <v>432</v>
      </c>
      <c r="K117" s="63"/>
      <c r="L117" s="77" t="s">
        <v>1553</v>
      </c>
      <c r="M117" s="59"/>
      <c r="N117" s="59"/>
      <c r="O117" s="59"/>
      <c r="P117" s="59"/>
      <c r="Q117" s="63"/>
      <c r="R117" s="63"/>
      <c r="S117" s="63"/>
      <c r="T117" s="58">
        <v>43425</v>
      </c>
      <c r="U117" s="63"/>
      <c r="V117" s="63"/>
      <c r="W117" s="63"/>
      <c r="X117" s="58">
        <f>MAX(Játszóeszközök[[#This Row],[Időszakos ellenőrzés 2011.]:[Időszakos ellenőrzés 2020.]])</f>
        <v>43425</v>
      </c>
      <c r="Y117" s="57">
        <f t="shared" si="4"/>
        <v>2022</v>
      </c>
      <c r="Z117" s="34" t="s">
        <v>517</v>
      </c>
      <c r="AA117" s="59"/>
      <c r="AB117" s="63"/>
      <c r="AC117" s="62"/>
      <c r="AD117" s="34"/>
      <c r="AE117" s="34" t="s">
        <v>157</v>
      </c>
      <c r="AF117" s="34" t="s">
        <v>156</v>
      </c>
      <c r="AG117" s="278"/>
    </row>
    <row r="118" spans="1:33" ht="12.75" x14ac:dyDescent="0.2">
      <c r="A118" s="56" t="s">
        <v>1552</v>
      </c>
      <c r="B118" s="76" t="s">
        <v>1550</v>
      </c>
      <c r="C118" s="73" t="s">
        <v>1549</v>
      </c>
      <c r="D118" s="73" t="s">
        <v>377</v>
      </c>
      <c r="E118" s="73" t="s">
        <v>159</v>
      </c>
      <c r="F118" s="34" t="s">
        <v>1044</v>
      </c>
      <c r="G118" s="34" t="s">
        <v>708</v>
      </c>
      <c r="H118" s="69" t="s">
        <v>1043</v>
      </c>
      <c r="I118" s="61"/>
      <c r="J118" s="123" t="s">
        <v>706</v>
      </c>
      <c r="K118" s="123"/>
      <c r="L118" s="123"/>
      <c r="M118" s="61"/>
      <c r="N118" s="61"/>
      <c r="O118" s="61"/>
      <c r="P118" s="123" t="s">
        <v>502</v>
      </c>
      <c r="Q118" s="123"/>
      <c r="R118" s="123"/>
      <c r="S118" s="123"/>
      <c r="T118" s="58">
        <v>43425</v>
      </c>
      <c r="U118" s="123"/>
      <c r="V118" s="123"/>
      <c r="W118" s="123"/>
      <c r="X118" s="102">
        <f>MAX(Játszóeszközök[[#This Row],[Időszakos ellenőrzés 2011.]:[Időszakos ellenőrzés 2020.]])</f>
        <v>43425</v>
      </c>
      <c r="Y118" s="57">
        <f t="shared" si="4"/>
        <v>2022</v>
      </c>
      <c r="Z118" s="61" t="s">
        <v>430</v>
      </c>
      <c r="AA118" s="61"/>
      <c r="AB118" s="123"/>
      <c r="AC118" s="108"/>
      <c r="AD118" s="34"/>
      <c r="AE118" s="34" t="s">
        <v>157</v>
      </c>
      <c r="AF118" s="34" t="s">
        <v>156</v>
      </c>
      <c r="AG118" s="278"/>
    </row>
    <row r="119" spans="1:33" ht="12.75" x14ac:dyDescent="0.2">
      <c r="A119" s="56" t="s">
        <v>1551</v>
      </c>
      <c r="B119" s="76" t="s">
        <v>1550</v>
      </c>
      <c r="C119" s="73" t="s">
        <v>1549</v>
      </c>
      <c r="D119" s="73" t="s">
        <v>377</v>
      </c>
      <c r="E119" s="73" t="s">
        <v>159</v>
      </c>
      <c r="F119" s="70" t="s">
        <v>1548</v>
      </c>
      <c r="G119" s="34" t="s">
        <v>708</v>
      </c>
      <c r="H119" s="69" t="s">
        <v>1547</v>
      </c>
      <c r="I119" s="34"/>
      <c r="J119" s="123" t="s">
        <v>706</v>
      </c>
      <c r="K119" s="123"/>
      <c r="L119" s="123"/>
      <c r="M119" s="61"/>
      <c r="N119" s="61"/>
      <c r="O119" s="61"/>
      <c r="P119" s="123" t="s">
        <v>502</v>
      </c>
      <c r="Q119" s="123"/>
      <c r="R119" s="123"/>
      <c r="S119" s="123"/>
      <c r="T119" s="58">
        <v>43425</v>
      </c>
      <c r="U119" s="123"/>
      <c r="V119" s="123"/>
      <c r="W119" s="123"/>
      <c r="X119" s="102">
        <f>MAX(Játszóeszközök[[#This Row],[Időszakos ellenőrzés 2011.]:[Időszakos ellenőrzés 2020.]])</f>
        <v>43425</v>
      </c>
      <c r="Y119" s="57">
        <f t="shared" si="4"/>
        <v>2022</v>
      </c>
      <c r="Z119" s="61" t="s">
        <v>430</v>
      </c>
      <c r="AA119" s="59"/>
      <c r="AB119" s="63"/>
      <c r="AC119" s="62"/>
      <c r="AD119" s="34"/>
      <c r="AE119" s="34" t="s">
        <v>157</v>
      </c>
      <c r="AF119" s="34" t="s">
        <v>156</v>
      </c>
      <c r="AG119" s="278"/>
    </row>
    <row r="120" spans="1:33" ht="12.75" x14ac:dyDescent="0.2">
      <c r="A120" s="56" t="s">
        <v>1546</v>
      </c>
      <c r="B120" s="76" t="s">
        <v>1529</v>
      </c>
      <c r="C120" s="73" t="s">
        <v>1504</v>
      </c>
      <c r="D120" s="73" t="s">
        <v>377</v>
      </c>
      <c r="E120" s="73" t="s">
        <v>159</v>
      </c>
      <c r="F120" s="34" t="s">
        <v>793</v>
      </c>
      <c r="G120" s="34" t="s">
        <v>655</v>
      </c>
      <c r="H120" s="59" t="s">
        <v>504</v>
      </c>
      <c r="I120" s="34" t="s">
        <v>1545</v>
      </c>
      <c r="J120" s="63" t="s">
        <v>432</v>
      </c>
      <c r="K120" s="63"/>
      <c r="L120" s="77" t="s">
        <v>492</v>
      </c>
      <c r="M120" s="59"/>
      <c r="N120" s="59"/>
      <c r="O120" s="59"/>
      <c r="P120" s="59"/>
      <c r="Q120" s="63"/>
      <c r="R120" s="63"/>
      <c r="S120" s="63"/>
      <c r="T120" s="58">
        <v>43426</v>
      </c>
      <c r="U120" s="63"/>
      <c r="V120" s="58">
        <v>44158</v>
      </c>
      <c r="W120" s="58"/>
      <c r="X120" s="58">
        <f>MAX(Játszóeszközök[[#This Row],[Időszakos ellenőrzés 2011.]:[Időszakos ellenőrzés 2020.]])</f>
        <v>44158</v>
      </c>
      <c r="Y120" s="57">
        <f t="shared" si="4"/>
        <v>2023</v>
      </c>
      <c r="Z120" s="61" t="s">
        <v>430</v>
      </c>
      <c r="AA120" s="59"/>
      <c r="AB120" s="58">
        <v>43920</v>
      </c>
      <c r="AC120" s="62"/>
      <c r="AD120" s="34"/>
      <c r="AE120" s="34" t="s">
        <v>157</v>
      </c>
      <c r="AF120" s="34" t="s">
        <v>156</v>
      </c>
      <c r="AG120" s="278"/>
    </row>
    <row r="121" spans="1:33" ht="12.75" x14ac:dyDescent="0.2">
      <c r="A121" s="56" t="s">
        <v>1544</v>
      </c>
      <c r="B121" s="76" t="s">
        <v>1529</v>
      </c>
      <c r="C121" s="73" t="s">
        <v>1504</v>
      </c>
      <c r="D121" s="73" t="s">
        <v>377</v>
      </c>
      <c r="E121" s="73" t="s">
        <v>159</v>
      </c>
      <c r="F121" s="34" t="s">
        <v>1543</v>
      </c>
      <c r="G121" s="34" t="s">
        <v>655</v>
      </c>
      <c r="H121" s="59" t="s">
        <v>1102</v>
      </c>
      <c r="I121" s="34" t="s">
        <v>1540</v>
      </c>
      <c r="J121" s="63" t="s">
        <v>432</v>
      </c>
      <c r="K121" s="63"/>
      <c r="L121" s="77"/>
      <c r="M121" s="59"/>
      <c r="N121" s="59"/>
      <c r="O121" s="59"/>
      <c r="P121" s="59"/>
      <c r="Q121" s="63"/>
      <c r="R121" s="58">
        <v>42705</v>
      </c>
      <c r="S121" s="63"/>
      <c r="T121" s="63"/>
      <c r="U121" s="63"/>
      <c r="V121" s="58">
        <v>44158</v>
      </c>
      <c r="W121" s="58"/>
      <c r="X121" s="58">
        <f>MAX(Játszóeszközök[[#This Row],[Időszakos ellenőrzés 2011.]:[Időszakos ellenőrzés 2020.]])</f>
        <v>44158</v>
      </c>
      <c r="Y121" s="57">
        <f t="shared" si="4"/>
        <v>2023</v>
      </c>
      <c r="Z121" s="61" t="s">
        <v>430</v>
      </c>
      <c r="AA121" s="59"/>
      <c r="AB121" s="58">
        <v>43920</v>
      </c>
      <c r="AC121" s="62"/>
      <c r="AD121" s="34"/>
      <c r="AE121" s="34" t="s">
        <v>157</v>
      </c>
      <c r="AF121" s="34" t="s">
        <v>156</v>
      </c>
      <c r="AG121" s="278"/>
    </row>
    <row r="122" spans="1:33" ht="12.75" x14ac:dyDescent="0.2">
      <c r="A122" s="56" t="s">
        <v>1542</v>
      </c>
      <c r="B122" s="76" t="s">
        <v>1529</v>
      </c>
      <c r="C122" s="73" t="s">
        <v>1504</v>
      </c>
      <c r="D122" s="73" t="s">
        <v>377</v>
      </c>
      <c r="E122" s="73" t="s">
        <v>159</v>
      </c>
      <c r="F122" s="34" t="s">
        <v>1541</v>
      </c>
      <c r="G122" s="34" t="s">
        <v>655</v>
      </c>
      <c r="H122" s="59" t="s">
        <v>1102</v>
      </c>
      <c r="I122" s="34" t="s">
        <v>1540</v>
      </c>
      <c r="J122" s="63" t="s">
        <v>432</v>
      </c>
      <c r="K122" s="63"/>
      <c r="L122" s="77"/>
      <c r="M122" s="59"/>
      <c r="N122" s="59"/>
      <c r="O122" s="59"/>
      <c r="P122" s="59"/>
      <c r="Q122" s="63"/>
      <c r="R122" s="63"/>
      <c r="S122" s="63"/>
      <c r="T122" s="58">
        <v>43426</v>
      </c>
      <c r="U122" s="63"/>
      <c r="V122" s="58">
        <v>44158</v>
      </c>
      <c r="W122" s="58"/>
      <c r="X122" s="58">
        <f>MAX(Játszóeszközök[[#This Row],[Időszakos ellenőrzés 2011.]:[Időszakos ellenőrzés 2020.]])</f>
        <v>44158</v>
      </c>
      <c r="Y122" s="57">
        <f t="shared" si="4"/>
        <v>2023</v>
      </c>
      <c r="Z122" s="61" t="s">
        <v>430</v>
      </c>
      <c r="AA122" s="59"/>
      <c r="AB122" s="58">
        <v>43920</v>
      </c>
      <c r="AC122" s="62"/>
      <c r="AD122" s="34"/>
      <c r="AE122" s="34" t="s">
        <v>157</v>
      </c>
      <c r="AF122" s="34" t="s">
        <v>156</v>
      </c>
      <c r="AG122" s="278"/>
    </row>
    <row r="123" spans="1:33" ht="12.75" x14ac:dyDescent="0.2">
      <c r="A123" s="56" t="s">
        <v>1539</v>
      </c>
      <c r="B123" s="76" t="s">
        <v>1529</v>
      </c>
      <c r="C123" s="73" t="s">
        <v>1504</v>
      </c>
      <c r="D123" s="73" t="s">
        <v>377</v>
      </c>
      <c r="E123" s="73" t="s">
        <v>159</v>
      </c>
      <c r="F123" s="34" t="s">
        <v>520</v>
      </c>
      <c r="G123" s="34" t="s">
        <v>655</v>
      </c>
      <c r="H123" s="59" t="s">
        <v>504</v>
      </c>
      <c r="I123" s="34" t="s">
        <v>1538</v>
      </c>
      <c r="J123" s="63" t="s">
        <v>432</v>
      </c>
      <c r="K123" s="63"/>
      <c r="L123" s="77" t="s">
        <v>496</v>
      </c>
      <c r="M123" s="59"/>
      <c r="N123" s="59"/>
      <c r="O123" s="59"/>
      <c r="P123" s="59"/>
      <c r="Q123" s="63"/>
      <c r="R123" s="63"/>
      <c r="S123" s="63"/>
      <c r="T123" s="58">
        <v>43426</v>
      </c>
      <c r="U123" s="63"/>
      <c r="V123" s="58">
        <v>44158</v>
      </c>
      <c r="W123" s="58"/>
      <c r="X123" s="58">
        <f>MAX(Játszóeszközök[[#This Row],[Időszakos ellenőrzés 2011.]:[Időszakos ellenőrzés 2020.]])</f>
        <v>44158</v>
      </c>
      <c r="Y123" s="57">
        <f t="shared" si="4"/>
        <v>2023</v>
      </c>
      <c r="Z123" s="34" t="s">
        <v>463</v>
      </c>
      <c r="AA123" s="59" t="s">
        <v>760</v>
      </c>
      <c r="AB123" s="58">
        <v>43920</v>
      </c>
      <c r="AC123" s="62"/>
      <c r="AD123" s="34"/>
      <c r="AE123" s="34" t="s">
        <v>157</v>
      </c>
      <c r="AF123" s="34" t="s">
        <v>156</v>
      </c>
      <c r="AG123" s="278"/>
    </row>
    <row r="124" spans="1:33" ht="12.75" x14ac:dyDescent="0.2">
      <c r="A124" s="56" t="s">
        <v>1537</v>
      </c>
      <c r="B124" s="76" t="s">
        <v>1529</v>
      </c>
      <c r="C124" s="73" t="s">
        <v>1504</v>
      </c>
      <c r="D124" s="73" t="s">
        <v>377</v>
      </c>
      <c r="E124" s="73" t="s">
        <v>159</v>
      </c>
      <c r="F124" s="70" t="s">
        <v>1536</v>
      </c>
      <c r="G124" s="70" t="s">
        <v>872</v>
      </c>
      <c r="H124" s="69" t="s">
        <v>1535</v>
      </c>
      <c r="I124" s="34" t="s">
        <v>1534</v>
      </c>
      <c r="J124" s="58" t="s">
        <v>502</v>
      </c>
      <c r="K124" s="58"/>
      <c r="L124" s="72"/>
      <c r="M124" s="91"/>
      <c r="N124" s="91"/>
      <c r="O124" s="91"/>
      <c r="P124" s="58">
        <v>41928</v>
      </c>
      <c r="Q124" s="58"/>
      <c r="R124" s="58"/>
      <c r="S124" s="58"/>
      <c r="T124" s="58">
        <v>43426</v>
      </c>
      <c r="U124" s="58"/>
      <c r="V124" s="58">
        <v>44158</v>
      </c>
      <c r="W124" s="58"/>
      <c r="X124" s="58">
        <f>MAX(Játszóeszközök[[#This Row],[Időszakos ellenőrzés 2011.]:[Időszakos ellenőrzés 2020.]])</f>
        <v>44158</v>
      </c>
      <c r="Y124" s="57">
        <f t="shared" si="4"/>
        <v>2023</v>
      </c>
      <c r="Z124" s="34" t="s">
        <v>430</v>
      </c>
      <c r="AA124" s="59"/>
      <c r="AB124" s="58">
        <v>43920</v>
      </c>
      <c r="AC124" s="62"/>
      <c r="AD124" s="34"/>
      <c r="AE124" s="34" t="s">
        <v>157</v>
      </c>
      <c r="AF124" s="34" t="s">
        <v>156</v>
      </c>
      <c r="AG124" s="278"/>
    </row>
    <row r="125" spans="1:33" ht="12.75" x14ac:dyDescent="0.2">
      <c r="A125" s="56" t="s">
        <v>1533</v>
      </c>
      <c r="B125" s="76" t="s">
        <v>1529</v>
      </c>
      <c r="C125" s="73" t="s">
        <v>1504</v>
      </c>
      <c r="D125" s="73" t="s">
        <v>377</v>
      </c>
      <c r="E125" s="73" t="s">
        <v>159</v>
      </c>
      <c r="F125" s="97" t="s">
        <v>1532</v>
      </c>
      <c r="G125" s="70" t="s">
        <v>872</v>
      </c>
      <c r="H125" s="69" t="s">
        <v>1531</v>
      </c>
      <c r="I125" s="34"/>
      <c r="J125" s="58" t="s">
        <v>502</v>
      </c>
      <c r="K125" s="58"/>
      <c r="L125" s="72"/>
      <c r="M125" s="91"/>
      <c r="N125" s="91"/>
      <c r="O125" s="91"/>
      <c r="P125" s="58">
        <v>41928</v>
      </c>
      <c r="Q125" s="58"/>
      <c r="R125" s="58"/>
      <c r="S125" s="58"/>
      <c r="T125" s="58">
        <v>43426</v>
      </c>
      <c r="U125" s="58"/>
      <c r="V125" s="58"/>
      <c r="W125" s="58"/>
      <c r="X125" s="58">
        <f>MAX(Játszóeszközök[[#This Row],[Időszakos ellenőrzés 2011.]:[Időszakos ellenőrzés 2020.]])</f>
        <v>43426</v>
      </c>
      <c r="Y125" s="57">
        <f t="shared" si="4"/>
        <v>2022</v>
      </c>
      <c r="Z125" s="34" t="s">
        <v>430</v>
      </c>
      <c r="AA125" s="59"/>
      <c r="AB125" s="58">
        <v>43920</v>
      </c>
      <c r="AC125" s="62"/>
      <c r="AD125" s="34"/>
      <c r="AE125" s="34" t="s">
        <v>157</v>
      </c>
      <c r="AF125" s="34" t="s">
        <v>156</v>
      </c>
      <c r="AG125" s="278"/>
    </row>
    <row r="126" spans="1:33" ht="12.75" x14ac:dyDescent="0.2">
      <c r="A126" s="56" t="s">
        <v>1530</v>
      </c>
      <c r="B126" s="76" t="s">
        <v>1529</v>
      </c>
      <c r="C126" s="73" t="s">
        <v>1504</v>
      </c>
      <c r="D126" s="73" t="s">
        <v>377</v>
      </c>
      <c r="E126" s="73" t="s">
        <v>159</v>
      </c>
      <c r="F126" s="76" t="s">
        <v>1396</v>
      </c>
      <c r="G126" s="70" t="s">
        <v>1395</v>
      </c>
      <c r="H126" s="69" t="s">
        <v>1394</v>
      </c>
      <c r="I126" s="34" t="s">
        <v>1393</v>
      </c>
      <c r="J126" s="58" t="s">
        <v>502</v>
      </c>
      <c r="K126" s="58"/>
      <c r="L126" s="72"/>
      <c r="M126" s="91"/>
      <c r="N126" s="91"/>
      <c r="O126" s="91"/>
      <c r="P126" s="58">
        <v>41928</v>
      </c>
      <c r="Q126" s="58"/>
      <c r="R126" s="58"/>
      <c r="S126" s="58"/>
      <c r="T126" s="58">
        <v>43426</v>
      </c>
      <c r="U126" s="58"/>
      <c r="V126" s="58">
        <v>44158</v>
      </c>
      <c r="W126" s="58"/>
      <c r="X126" s="58">
        <f>MAX(Játszóeszközök[[#This Row],[Időszakos ellenőrzés 2011.]:[Időszakos ellenőrzés 2020.]])</f>
        <v>44158</v>
      </c>
      <c r="Y126" s="57">
        <f t="shared" si="4"/>
        <v>2023</v>
      </c>
      <c r="Z126" s="34" t="s">
        <v>430</v>
      </c>
      <c r="AA126" s="59"/>
      <c r="AB126" s="58">
        <v>43920</v>
      </c>
      <c r="AC126" s="62"/>
      <c r="AD126" s="34"/>
      <c r="AE126" s="34" t="s">
        <v>157</v>
      </c>
      <c r="AF126" s="34" t="s">
        <v>156</v>
      </c>
      <c r="AG126" s="278"/>
    </row>
    <row r="127" spans="1:33" s="78" customFormat="1" ht="12.75" hidden="1" x14ac:dyDescent="0.2">
      <c r="A127" s="89" t="s">
        <v>1528</v>
      </c>
      <c r="B127" s="88" t="s">
        <v>1505</v>
      </c>
      <c r="C127" s="87" t="s">
        <v>1504</v>
      </c>
      <c r="D127" s="87" t="s">
        <v>377</v>
      </c>
      <c r="E127" s="87" t="s">
        <v>445</v>
      </c>
      <c r="F127" s="79" t="s">
        <v>1266</v>
      </c>
      <c r="G127" s="79" t="s">
        <v>655</v>
      </c>
      <c r="H127" s="82" t="s">
        <v>504</v>
      </c>
      <c r="I127" s="79" t="s">
        <v>1527</v>
      </c>
      <c r="J127" s="81" t="s">
        <v>432</v>
      </c>
      <c r="K127" s="81"/>
      <c r="L127" s="86"/>
      <c r="M127" s="82"/>
      <c r="N127" s="82"/>
      <c r="O127" s="82"/>
      <c r="P127" s="82"/>
      <c r="Q127" s="81"/>
      <c r="R127" s="81"/>
      <c r="S127" s="81"/>
      <c r="T127" s="81"/>
      <c r="U127" s="81"/>
      <c r="V127" s="81"/>
      <c r="W127" s="81"/>
      <c r="X127" s="84"/>
      <c r="Y127" s="83"/>
      <c r="Z127" s="79" t="s">
        <v>442</v>
      </c>
      <c r="AA127" s="82"/>
      <c r="AB127" s="81"/>
      <c r="AC127" s="96">
        <v>41887</v>
      </c>
      <c r="AD127" s="79"/>
      <c r="AE127" s="34" t="s">
        <v>157</v>
      </c>
      <c r="AF127" s="34" t="s">
        <v>156</v>
      </c>
      <c r="AG127" s="284"/>
    </row>
    <row r="128" spans="1:33" s="78" customFormat="1" ht="12.75" hidden="1" x14ac:dyDescent="0.2">
      <c r="A128" s="89" t="s">
        <v>1526</v>
      </c>
      <c r="B128" s="88" t="s">
        <v>1505</v>
      </c>
      <c r="C128" s="87" t="s">
        <v>1504</v>
      </c>
      <c r="D128" s="87" t="s">
        <v>377</v>
      </c>
      <c r="E128" s="87" t="s">
        <v>445</v>
      </c>
      <c r="F128" s="79" t="s">
        <v>676</v>
      </c>
      <c r="G128" s="79" t="s">
        <v>655</v>
      </c>
      <c r="H128" s="82" t="s">
        <v>1102</v>
      </c>
      <c r="I128" s="79" t="s">
        <v>1525</v>
      </c>
      <c r="J128" s="81" t="s">
        <v>432</v>
      </c>
      <c r="K128" s="81"/>
      <c r="L128" s="86"/>
      <c r="M128" s="82"/>
      <c r="N128" s="82"/>
      <c r="O128" s="82"/>
      <c r="P128" s="82"/>
      <c r="Q128" s="81"/>
      <c r="R128" s="81"/>
      <c r="S128" s="81"/>
      <c r="T128" s="81"/>
      <c r="U128" s="81"/>
      <c r="V128" s="81"/>
      <c r="W128" s="81"/>
      <c r="X128" s="84"/>
      <c r="Y128" s="83"/>
      <c r="Z128" s="79" t="s">
        <v>442</v>
      </c>
      <c r="AA128" s="82"/>
      <c r="AB128" s="81"/>
      <c r="AC128" s="96">
        <v>41887</v>
      </c>
      <c r="AD128" s="79"/>
      <c r="AE128" s="34" t="s">
        <v>157</v>
      </c>
      <c r="AF128" s="34" t="s">
        <v>156</v>
      </c>
      <c r="AG128" s="284"/>
    </row>
    <row r="129" spans="1:33" s="78" customFormat="1" ht="12.75" hidden="1" x14ac:dyDescent="0.2">
      <c r="A129" s="89" t="s">
        <v>1524</v>
      </c>
      <c r="B129" s="88" t="s">
        <v>1505</v>
      </c>
      <c r="C129" s="87" t="s">
        <v>1504</v>
      </c>
      <c r="D129" s="87" t="s">
        <v>377</v>
      </c>
      <c r="E129" s="87" t="s">
        <v>445</v>
      </c>
      <c r="F129" s="79" t="s">
        <v>1523</v>
      </c>
      <c r="G129" s="79" t="s">
        <v>655</v>
      </c>
      <c r="H129" s="82" t="s">
        <v>1102</v>
      </c>
      <c r="I129" s="79" t="s">
        <v>1522</v>
      </c>
      <c r="J129" s="81" t="s">
        <v>432</v>
      </c>
      <c r="K129" s="81"/>
      <c r="L129" s="86"/>
      <c r="M129" s="82"/>
      <c r="N129" s="82"/>
      <c r="O129" s="82"/>
      <c r="P129" s="82"/>
      <c r="Q129" s="81"/>
      <c r="R129" s="81"/>
      <c r="S129" s="81"/>
      <c r="T129" s="81"/>
      <c r="U129" s="81"/>
      <c r="V129" s="81"/>
      <c r="W129" s="81"/>
      <c r="X129" s="84"/>
      <c r="Y129" s="83"/>
      <c r="Z129" s="79" t="s">
        <v>442</v>
      </c>
      <c r="AA129" s="82"/>
      <c r="AB129" s="81"/>
      <c r="AC129" s="96">
        <v>41887</v>
      </c>
      <c r="AD129" s="79"/>
      <c r="AE129" s="34" t="s">
        <v>157</v>
      </c>
      <c r="AF129" s="34" t="s">
        <v>156</v>
      </c>
      <c r="AG129" s="284"/>
    </row>
    <row r="130" spans="1:33" ht="38.25" x14ac:dyDescent="0.2">
      <c r="A130" s="56" t="s">
        <v>1521</v>
      </c>
      <c r="B130" s="76" t="s">
        <v>1505</v>
      </c>
      <c r="C130" s="73" t="s">
        <v>1504</v>
      </c>
      <c r="D130" s="73" t="s">
        <v>377</v>
      </c>
      <c r="E130" s="73" t="s">
        <v>159</v>
      </c>
      <c r="F130" s="36" t="s">
        <v>1520</v>
      </c>
      <c r="G130" s="36" t="s">
        <v>708</v>
      </c>
      <c r="H130" s="61" t="s">
        <v>1519</v>
      </c>
      <c r="I130" s="34" t="s">
        <v>1410</v>
      </c>
      <c r="J130" s="58" t="s">
        <v>502</v>
      </c>
      <c r="K130" s="58"/>
      <c r="L130" s="72"/>
      <c r="M130" s="91"/>
      <c r="N130" s="91"/>
      <c r="O130" s="91"/>
      <c r="P130" s="58">
        <v>41928</v>
      </c>
      <c r="Q130" s="58"/>
      <c r="R130" s="58"/>
      <c r="S130" s="58"/>
      <c r="T130" s="58">
        <v>43426</v>
      </c>
      <c r="U130" s="58"/>
      <c r="V130" s="58">
        <v>44158</v>
      </c>
      <c r="W130" s="58"/>
      <c r="X130" s="58">
        <f>MAX(Játszóeszközök[[#This Row],[Időszakos ellenőrzés 2011.]:[Időszakos ellenőrzés 2020.]])</f>
        <v>44158</v>
      </c>
      <c r="Y130" s="57">
        <f t="shared" ref="Y130:Y136" si="5">IF(X130&gt;=44044,YEAR(X130)+3,YEAR(X130)+4)</f>
        <v>2023</v>
      </c>
      <c r="Z130" s="34" t="s">
        <v>463</v>
      </c>
      <c r="AA130" s="61" t="s">
        <v>1518</v>
      </c>
      <c r="AB130" s="102">
        <v>44049</v>
      </c>
      <c r="AC130" s="108"/>
      <c r="AD130" s="34"/>
      <c r="AE130" s="34" t="s">
        <v>157</v>
      </c>
      <c r="AF130" s="34" t="s">
        <v>156</v>
      </c>
      <c r="AG130" s="278"/>
    </row>
    <row r="131" spans="1:33" ht="25.5" x14ac:dyDescent="0.2">
      <c r="A131" s="56" t="s">
        <v>1517</v>
      </c>
      <c r="B131" s="76" t="s">
        <v>1505</v>
      </c>
      <c r="C131" s="73" t="s">
        <v>1504</v>
      </c>
      <c r="D131" s="73" t="s">
        <v>377</v>
      </c>
      <c r="E131" s="73" t="s">
        <v>159</v>
      </c>
      <c r="F131" s="97" t="s">
        <v>1516</v>
      </c>
      <c r="G131" s="70" t="s">
        <v>708</v>
      </c>
      <c r="H131" s="69" t="s">
        <v>1515</v>
      </c>
      <c r="I131" s="34" t="s">
        <v>1410</v>
      </c>
      <c r="J131" s="58" t="s">
        <v>502</v>
      </c>
      <c r="K131" s="58"/>
      <c r="L131" s="72"/>
      <c r="M131" s="91"/>
      <c r="N131" s="91"/>
      <c r="O131" s="91"/>
      <c r="P131" s="58">
        <v>41928</v>
      </c>
      <c r="Q131" s="58"/>
      <c r="R131" s="58"/>
      <c r="S131" s="58"/>
      <c r="T131" s="58">
        <v>43426</v>
      </c>
      <c r="U131" s="58"/>
      <c r="V131" s="58">
        <v>44158</v>
      </c>
      <c r="W131" s="58"/>
      <c r="X131" s="58">
        <f>MAX(Játszóeszközök[[#This Row],[Időszakos ellenőrzés 2011.]:[Időszakos ellenőrzés 2020.]])</f>
        <v>44158</v>
      </c>
      <c r="Y131" s="57">
        <f t="shared" si="5"/>
        <v>2023</v>
      </c>
      <c r="Z131" s="34" t="s">
        <v>463</v>
      </c>
      <c r="AA131" s="59" t="s">
        <v>1514</v>
      </c>
      <c r="AB131" s="58">
        <v>44049</v>
      </c>
      <c r="AC131" s="62"/>
      <c r="AD131" s="34"/>
      <c r="AE131" s="34" t="s">
        <v>157</v>
      </c>
      <c r="AF131" s="34" t="s">
        <v>156</v>
      </c>
      <c r="AG131" s="278"/>
    </row>
    <row r="132" spans="1:33" ht="12.75" x14ac:dyDescent="0.2">
      <c r="A132" s="56" t="s">
        <v>1513</v>
      </c>
      <c r="B132" s="76" t="s">
        <v>1505</v>
      </c>
      <c r="C132" s="73" t="s">
        <v>1504</v>
      </c>
      <c r="D132" s="73" t="s">
        <v>377</v>
      </c>
      <c r="E132" s="73" t="s">
        <v>159</v>
      </c>
      <c r="F132" s="97" t="s">
        <v>873</v>
      </c>
      <c r="G132" s="70" t="s">
        <v>708</v>
      </c>
      <c r="H132" s="69" t="s">
        <v>1512</v>
      </c>
      <c r="I132" s="61" t="s">
        <v>1398</v>
      </c>
      <c r="J132" s="58" t="s">
        <v>502</v>
      </c>
      <c r="K132" s="58"/>
      <c r="L132" s="72"/>
      <c r="M132" s="91"/>
      <c r="N132" s="91"/>
      <c r="O132" s="91"/>
      <c r="P132" s="58">
        <v>41928</v>
      </c>
      <c r="Q132" s="58"/>
      <c r="R132" s="58"/>
      <c r="S132" s="58"/>
      <c r="T132" s="58">
        <v>43426</v>
      </c>
      <c r="U132" s="58"/>
      <c r="V132" s="58">
        <v>44158</v>
      </c>
      <c r="W132" s="58"/>
      <c r="X132" s="58">
        <f>MAX(Játszóeszközök[[#This Row],[Időszakos ellenőrzés 2011.]:[Időszakos ellenőrzés 2020.]])</f>
        <v>44158</v>
      </c>
      <c r="Y132" s="57">
        <f t="shared" si="5"/>
        <v>2023</v>
      </c>
      <c r="Z132" s="34" t="s">
        <v>463</v>
      </c>
      <c r="AA132" s="59" t="s">
        <v>1511</v>
      </c>
      <c r="AB132" s="58">
        <v>43920</v>
      </c>
      <c r="AC132" s="62"/>
      <c r="AD132" s="34"/>
      <c r="AE132" s="34" t="s">
        <v>157</v>
      </c>
      <c r="AF132" s="34" t="s">
        <v>156</v>
      </c>
      <c r="AG132" s="278"/>
    </row>
    <row r="133" spans="1:33" ht="12.75" x14ac:dyDescent="0.2">
      <c r="A133" s="56" t="s">
        <v>1510</v>
      </c>
      <c r="B133" s="76" t="s">
        <v>1505</v>
      </c>
      <c r="C133" s="73" t="s">
        <v>1504</v>
      </c>
      <c r="D133" s="73" t="s">
        <v>377</v>
      </c>
      <c r="E133" s="73" t="s">
        <v>159</v>
      </c>
      <c r="F133" s="97" t="s">
        <v>1509</v>
      </c>
      <c r="G133" s="70" t="s">
        <v>708</v>
      </c>
      <c r="H133" s="69" t="s">
        <v>1508</v>
      </c>
      <c r="I133" s="34" t="s">
        <v>1507</v>
      </c>
      <c r="J133" s="58" t="s">
        <v>502</v>
      </c>
      <c r="K133" s="58"/>
      <c r="L133" s="72"/>
      <c r="M133" s="91"/>
      <c r="N133" s="91"/>
      <c r="O133" s="91"/>
      <c r="P133" s="58">
        <v>41928</v>
      </c>
      <c r="Q133" s="58"/>
      <c r="R133" s="58"/>
      <c r="S133" s="58"/>
      <c r="T133" s="58">
        <v>43426</v>
      </c>
      <c r="U133" s="58"/>
      <c r="V133" s="58"/>
      <c r="W133" s="58"/>
      <c r="X133" s="58">
        <f>MAX(Játszóeszközök[[#This Row],[Időszakos ellenőrzés 2011.]:[Időszakos ellenőrzés 2020.]])</f>
        <v>43426</v>
      </c>
      <c r="Y133" s="57">
        <f t="shared" si="5"/>
        <v>2022</v>
      </c>
      <c r="Z133" s="34" t="s">
        <v>430</v>
      </c>
      <c r="AA133" s="59"/>
      <c r="AB133" s="63"/>
      <c r="AC133" s="62"/>
      <c r="AD133" s="34"/>
      <c r="AE133" s="34" t="s">
        <v>157</v>
      </c>
      <c r="AF133" s="34" t="s">
        <v>156</v>
      </c>
      <c r="AG133" s="278"/>
    </row>
    <row r="134" spans="1:33" ht="12.75" x14ac:dyDescent="0.2">
      <c r="A134" s="56" t="s">
        <v>1506</v>
      </c>
      <c r="B134" s="76" t="s">
        <v>1505</v>
      </c>
      <c r="C134" s="73" t="s">
        <v>1504</v>
      </c>
      <c r="D134" s="73" t="s">
        <v>377</v>
      </c>
      <c r="E134" s="73" t="s">
        <v>159</v>
      </c>
      <c r="F134" s="34" t="s">
        <v>1503</v>
      </c>
      <c r="G134" s="34" t="s">
        <v>937</v>
      </c>
      <c r="H134" s="59" t="s">
        <v>432</v>
      </c>
      <c r="I134" s="34" t="s">
        <v>936</v>
      </c>
      <c r="J134" s="58" t="s">
        <v>502</v>
      </c>
      <c r="K134" s="58"/>
      <c r="L134" s="72"/>
      <c r="M134" s="91"/>
      <c r="N134" s="91"/>
      <c r="O134" s="91"/>
      <c r="P134" s="58">
        <v>41928</v>
      </c>
      <c r="Q134" s="58"/>
      <c r="R134" s="58"/>
      <c r="S134" s="58"/>
      <c r="T134" s="58">
        <v>43426</v>
      </c>
      <c r="U134" s="58"/>
      <c r="V134" s="58">
        <v>44158</v>
      </c>
      <c r="W134" s="58"/>
      <c r="X134" s="58">
        <f>MAX(Játszóeszközök[[#This Row],[Időszakos ellenőrzés 2011.]:[Időszakos ellenőrzés 2020.]])</f>
        <v>44158</v>
      </c>
      <c r="Y134" s="57">
        <f t="shared" si="5"/>
        <v>2023</v>
      </c>
      <c r="Z134" s="34" t="s">
        <v>463</v>
      </c>
      <c r="AA134" s="59" t="s">
        <v>969</v>
      </c>
      <c r="AB134" s="63"/>
      <c r="AC134" s="62"/>
      <c r="AD134" s="34"/>
      <c r="AE134" s="34" t="s">
        <v>157</v>
      </c>
      <c r="AF134" s="34" t="s">
        <v>156</v>
      </c>
      <c r="AG134" s="278"/>
    </row>
    <row r="135" spans="1:33" ht="12.75" x14ac:dyDescent="0.2">
      <c r="A135" s="56" t="s">
        <v>1502</v>
      </c>
      <c r="B135" s="76" t="s">
        <v>1501</v>
      </c>
      <c r="C135" s="73" t="s">
        <v>1467</v>
      </c>
      <c r="D135" s="73" t="s">
        <v>377</v>
      </c>
      <c r="E135" s="73" t="s">
        <v>159</v>
      </c>
      <c r="F135" s="34" t="s">
        <v>783</v>
      </c>
      <c r="G135" s="34" t="s">
        <v>1473</v>
      </c>
      <c r="H135" s="59" t="s">
        <v>432</v>
      </c>
      <c r="I135" s="56" t="s">
        <v>1500</v>
      </c>
      <c r="J135" s="58">
        <v>39222</v>
      </c>
      <c r="K135" s="58"/>
      <c r="L135" s="72"/>
      <c r="M135" s="91"/>
      <c r="N135" s="91"/>
      <c r="O135" s="91"/>
      <c r="P135" s="91"/>
      <c r="Q135" s="58"/>
      <c r="R135" s="58"/>
      <c r="S135" s="58">
        <v>42989</v>
      </c>
      <c r="T135" s="58"/>
      <c r="U135" s="58"/>
      <c r="V135" s="75">
        <v>43909</v>
      </c>
      <c r="W135" s="75"/>
      <c r="X135" s="58">
        <f>MAX(Játszóeszközök[[#This Row],[Időszakos ellenőrzés 2011.]:[Időszakos ellenőrzés 2020.]])</f>
        <v>43909</v>
      </c>
      <c r="Y135" s="57">
        <f t="shared" si="5"/>
        <v>2024</v>
      </c>
      <c r="Z135" s="34" t="s">
        <v>430</v>
      </c>
      <c r="AA135" s="69"/>
      <c r="AB135" s="77"/>
      <c r="AC135" s="62"/>
      <c r="AD135" s="34"/>
      <c r="AE135" s="34" t="s">
        <v>157</v>
      </c>
      <c r="AF135" s="34" t="s">
        <v>156</v>
      </c>
      <c r="AG135" s="278"/>
    </row>
    <row r="136" spans="1:33" ht="12.75" x14ac:dyDescent="0.2">
      <c r="A136" s="56" t="s">
        <v>1499</v>
      </c>
      <c r="B136" s="76" t="s">
        <v>1468</v>
      </c>
      <c r="C136" s="73" t="s">
        <v>1467</v>
      </c>
      <c r="D136" s="73" t="s">
        <v>377</v>
      </c>
      <c r="E136" s="73" t="s">
        <v>159</v>
      </c>
      <c r="F136" s="34" t="s">
        <v>408</v>
      </c>
      <c r="G136" s="34" t="s">
        <v>1473</v>
      </c>
      <c r="H136" s="59" t="s">
        <v>432</v>
      </c>
      <c r="I136" s="56" t="s">
        <v>1498</v>
      </c>
      <c r="J136" s="58">
        <v>39222</v>
      </c>
      <c r="K136" s="58"/>
      <c r="L136" s="72"/>
      <c r="M136" s="91"/>
      <c r="N136" s="91"/>
      <c r="O136" s="91"/>
      <c r="P136" s="91"/>
      <c r="Q136" s="58"/>
      <c r="R136" s="58"/>
      <c r="S136" s="58">
        <v>42989</v>
      </c>
      <c r="T136" s="58"/>
      <c r="U136" s="58"/>
      <c r="V136" s="75">
        <v>43909</v>
      </c>
      <c r="W136" s="75"/>
      <c r="X136" s="58">
        <f>MAX(Játszóeszközök[[#This Row],[Időszakos ellenőrzés 2011.]:[Időszakos ellenőrzés 2020.]])</f>
        <v>43909</v>
      </c>
      <c r="Y136" s="57">
        <f t="shared" si="5"/>
        <v>2024</v>
      </c>
      <c r="Z136" s="34" t="s">
        <v>430</v>
      </c>
      <c r="AA136" s="59"/>
      <c r="AB136" s="63"/>
      <c r="AC136" s="62"/>
      <c r="AD136" s="34"/>
      <c r="AE136" s="34" t="s">
        <v>157</v>
      </c>
      <c r="AF136" s="34" t="s">
        <v>156</v>
      </c>
      <c r="AG136" s="278"/>
    </row>
    <row r="137" spans="1:33" s="78" customFormat="1" ht="12.75" hidden="1" x14ac:dyDescent="0.2">
      <c r="A137" s="89" t="s">
        <v>1497</v>
      </c>
      <c r="B137" s="88" t="s">
        <v>1468</v>
      </c>
      <c r="C137" s="87" t="s">
        <v>1467</v>
      </c>
      <c r="D137" s="87" t="s">
        <v>377</v>
      </c>
      <c r="E137" s="87" t="s">
        <v>445</v>
      </c>
      <c r="F137" s="79" t="s">
        <v>930</v>
      </c>
      <c r="G137" s="79" t="s">
        <v>1473</v>
      </c>
      <c r="H137" s="82" t="s">
        <v>432</v>
      </c>
      <c r="I137" s="89" t="s">
        <v>928</v>
      </c>
      <c r="J137" s="84">
        <v>39222</v>
      </c>
      <c r="K137" s="84"/>
      <c r="L137" s="92"/>
      <c r="M137" s="94"/>
      <c r="N137" s="94"/>
      <c r="O137" s="94"/>
      <c r="P137" s="94"/>
      <c r="Q137" s="84"/>
      <c r="R137" s="84"/>
      <c r="S137" s="84">
        <v>42989</v>
      </c>
      <c r="T137" s="84"/>
      <c r="U137" s="84"/>
      <c r="V137" s="85">
        <v>43909</v>
      </c>
      <c r="W137" s="85"/>
      <c r="X137" s="84">
        <f>MAX(Játszóeszközök[[#This Row],[Időszakos ellenőrzés 2011.]:[Időszakos ellenőrzés 2020.]])</f>
        <v>43909</v>
      </c>
      <c r="Y137" s="83"/>
      <c r="Z137" s="79" t="s">
        <v>442</v>
      </c>
      <c r="AA137" s="82"/>
      <c r="AB137" s="81"/>
      <c r="AC137" s="80" t="s">
        <v>1496</v>
      </c>
      <c r="AD137" s="79"/>
      <c r="AE137" s="34" t="s">
        <v>157</v>
      </c>
      <c r="AF137" s="34" t="s">
        <v>156</v>
      </c>
      <c r="AG137" s="284"/>
    </row>
    <row r="138" spans="1:33" ht="12.75" x14ac:dyDescent="0.2">
      <c r="A138" s="56" t="s">
        <v>1495</v>
      </c>
      <c r="B138" s="76" t="s">
        <v>1468</v>
      </c>
      <c r="C138" s="73" t="s">
        <v>1467</v>
      </c>
      <c r="D138" s="73" t="s">
        <v>377</v>
      </c>
      <c r="E138" s="73" t="s">
        <v>159</v>
      </c>
      <c r="F138" s="34" t="s">
        <v>1494</v>
      </c>
      <c r="G138" s="34" t="s">
        <v>1473</v>
      </c>
      <c r="H138" s="59" t="s">
        <v>432</v>
      </c>
      <c r="I138" s="56" t="s">
        <v>1493</v>
      </c>
      <c r="J138" s="58">
        <v>39222</v>
      </c>
      <c r="K138" s="58"/>
      <c r="L138" s="72"/>
      <c r="M138" s="91"/>
      <c r="N138" s="91"/>
      <c r="O138" s="91"/>
      <c r="P138" s="91"/>
      <c r="Q138" s="58"/>
      <c r="R138" s="58"/>
      <c r="S138" s="58">
        <v>42989</v>
      </c>
      <c r="T138" s="58"/>
      <c r="U138" s="58"/>
      <c r="V138" s="75">
        <v>43909</v>
      </c>
      <c r="W138" s="75"/>
      <c r="X138" s="58">
        <f>MAX(Játszóeszközök[[#This Row],[Időszakos ellenőrzés 2011.]:[Időszakos ellenőrzés 2020.]])</f>
        <v>43909</v>
      </c>
      <c r="Y138" s="57">
        <f t="shared" ref="Y138:Y144" si="6">IF(X138&gt;=44044,YEAR(X138)+3,YEAR(X138)+4)</f>
        <v>2024</v>
      </c>
      <c r="Z138" s="34" t="s">
        <v>430</v>
      </c>
      <c r="AA138" s="59"/>
      <c r="AB138" s="63"/>
      <c r="AC138" s="62"/>
      <c r="AD138" s="34"/>
      <c r="AE138" s="34" t="s">
        <v>157</v>
      </c>
      <c r="AF138" s="34" t="s">
        <v>156</v>
      </c>
      <c r="AG138" s="278"/>
    </row>
    <row r="139" spans="1:33" ht="12.75" x14ac:dyDescent="0.2">
      <c r="A139" s="56" t="s">
        <v>1492</v>
      </c>
      <c r="B139" s="76" t="s">
        <v>1468</v>
      </c>
      <c r="C139" s="73" t="s">
        <v>1467</v>
      </c>
      <c r="D139" s="73" t="s">
        <v>377</v>
      </c>
      <c r="E139" s="73" t="s">
        <v>159</v>
      </c>
      <c r="F139" s="34" t="s">
        <v>1491</v>
      </c>
      <c r="G139" s="34" t="s">
        <v>1483</v>
      </c>
      <c r="H139" s="59" t="s">
        <v>1490</v>
      </c>
      <c r="I139" s="56" t="s">
        <v>958</v>
      </c>
      <c r="J139" s="58">
        <v>39222</v>
      </c>
      <c r="K139" s="58"/>
      <c r="L139" s="72"/>
      <c r="M139" s="91"/>
      <c r="N139" s="91"/>
      <c r="O139" s="91"/>
      <c r="P139" s="91"/>
      <c r="Q139" s="58"/>
      <c r="R139" s="58"/>
      <c r="S139" s="58">
        <v>42989</v>
      </c>
      <c r="T139" s="58"/>
      <c r="U139" s="58"/>
      <c r="V139" s="75">
        <v>43909</v>
      </c>
      <c r="W139" s="75"/>
      <c r="X139" s="58">
        <f>MAX(Játszóeszközök[[#This Row],[Időszakos ellenőrzés 2011.]:[Időszakos ellenőrzés 2020.]])</f>
        <v>43909</v>
      </c>
      <c r="Y139" s="57">
        <f t="shared" si="6"/>
        <v>2024</v>
      </c>
      <c r="Z139" s="34" t="s">
        <v>430</v>
      </c>
      <c r="AA139" s="69"/>
      <c r="AB139" s="77"/>
      <c r="AC139" s="62"/>
      <c r="AD139" s="34"/>
      <c r="AE139" s="34" t="s">
        <v>157</v>
      </c>
      <c r="AF139" s="34" t="s">
        <v>156</v>
      </c>
      <c r="AG139" s="278"/>
    </row>
    <row r="140" spans="1:33" ht="12.75" x14ac:dyDescent="0.2">
      <c r="A140" s="56" t="s">
        <v>1489</v>
      </c>
      <c r="B140" s="76" t="s">
        <v>1468</v>
      </c>
      <c r="C140" s="73" t="s">
        <v>1467</v>
      </c>
      <c r="D140" s="73" t="s">
        <v>377</v>
      </c>
      <c r="E140" s="73" t="s">
        <v>159</v>
      </c>
      <c r="F140" s="34" t="s">
        <v>1488</v>
      </c>
      <c r="G140" s="34" t="s">
        <v>1483</v>
      </c>
      <c r="H140" s="59" t="s">
        <v>1487</v>
      </c>
      <c r="I140" s="56" t="s">
        <v>958</v>
      </c>
      <c r="J140" s="58">
        <v>39222</v>
      </c>
      <c r="K140" s="58"/>
      <c r="L140" s="72"/>
      <c r="M140" s="91"/>
      <c r="N140" s="91"/>
      <c r="O140" s="91"/>
      <c r="P140" s="91"/>
      <c r="Q140" s="58"/>
      <c r="R140" s="58"/>
      <c r="S140" s="58">
        <v>42989</v>
      </c>
      <c r="T140" s="58"/>
      <c r="U140" s="58"/>
      <c r="V140" s="75">
        <v>43909</v>
      </c>
      <c r="W140" s="75"/>
      <c r="X140" s="58">
        <f>MAX(Játszóeszközök[[#This Row],[Időszakos ellenőrzés 2011.]:[Időszakos ellenőrzés 2020.]])</f>
        <v>43909</v>
      </c>
      <c r="Y140" s="57">
        <f t="shared" si="6"/>
        <v>2024</v>
      </c>
      <c r="Z140" s="34" t="s">
        <v>430</v>
      </c>
      <c r="AA140" s="69"/>
      <c r="AB140" s="77"/>
      <c r="AC140" s="62"/>
      <c r="AD140" s="34"/>
      <c r="AE140" s="34" t="s">
        <v>157</v>
      </c>
      <c r="AF140" s="34" t="s">
        <v>156</v>
      </c>
      <c r="AG140" s="278"/>
    </row>
    <row r="141" spans="1:33" ht="12.75" x14ac:dyDescent="0.2">
      <c r="A141" s="56" t="s">
        <v>1486</v>
      </c>
      <c r="B141" s="76" t="s">
        <v>1468</v>
      </c>
      <c r="C141" s="73" t="s">
        <v>1467</v>
      </c>
      <c r="D141" s="73" t="s">
        <v>377</v>
      </c>
      <c r="E141" s="73" t="s">
        <v>159</v>
      </c>
      <c r="F141" s="34" t="s">
        <v>1484</v>
      </c>
      <c r="G141" s="34" t="s">
        <v>1483</v>
      </c>
      <c r="H141" s="59" t="s">
        <v>1482</v>
      </c>
      <c r="I141" s="56" t="s">
        <v>958</v>
      </c>
      <c r="J141" s="58">
        <v>39222</v>
      </c>
      <c r="K141" s="58"/>
      <c r="L141" s="72"/>
      <c r="M141" s="91"/>
      <c r="N141" s="91"/>
      <c r="O141" s="91"/>
      <c r="P141" s="91"/>
      <c r="Q141" s="58"/>
      <c r="R141" s="58"/>
      <c r="S141" s="58">
        <v>42989</v>
      </c>
      <c r="T141" s="58"/>
      <c r="U141" s="58"/>
      <c r="V141" s="75">
        <v>43909</v>
      </c>
      <c r="W141" s="75"/>
      <c r="X141" s="58">
        <f>MAX(Játszóeszközök[[#This Row],[Időszakos ellenőrzés 2011.]:[Időszakos ellenőrzés 2020.]])</f>
        <v>43909</v>
      </c>
      <c r="Y141" s="57">
        <f t="shared" si="6"/>
        <v>2024</v>
      </c>
      <c r="Z141" s="34" t="s">
        <v>430</v>
      </c>
      <c r="AA141" s="59"/>
      <c r="AB141" s="122"/>
      <c r="AC141" s="62"/>
      <c r="AD141" s="34"/>
      <c r="AE141" s="34" t="s">
        <v>157</v>
      </c>
      <c r="AF141" s="34" t="s">
        <v>156</v>
      </c>
      <c r="AG141" s="278"/>
    </row>
    <row r="142" spans="1:33" ht="12.75" x14ac:dyDescent="0.2">
      <c r="A142" s="56" t="s">
        <v>1485</v>
      </c>
      <c r="B142" s="76" t="s">
        <v>1468</v>
      </c>
      <c r="C142" s="73" t="s">
        <v>1467</v>
      </c>
      <c r="D142" s="73" t="s">
        <v>377</v>
      </c>
      <c r="E142" s="73" t="s">
        <v>159</v>
      </c>
      <c r="F142" s="34" t="s">
        <v>1484</v>
      </c>
      <c r="G142" s="34" t="s">
        <v>1483</v>
      </c>
      <c r="H142" s="59" t="s">
        <v>1482</v>
      </c>
      <c r="I142" s="56" t="s">
        <v>958</v>
      </c>
      <c r="J142" s="58">
        <v>39222</v>
      </c>
      <c r="K142" s="58"/>
      <c r="L142" s="72"/>
      <c r="M142" s="91"/>
      <c r="N142" s="91"/>
      <c r="O142" s="91"/>
      <c r="P142" s="91"/>
      <c r="Q142" s="58"/>
      <c r="R142" s="58"/>
      <c r="S142" s="58">
        <v>42989</v>
      </c>
      <c r="T142" s="58"/>
      <c r="U142" s="58"/>
      <c r="V142" s="75">
        <v>43909</v>
      </c>
      <c r="W142" s="75"/>
      <c r="X142" s="58">
        <f>MAX(Játszóeszközök[[#This Row],[Időszakos ellenőrzés 2011.]:[Időszakos ellenőrzés 2020.]])</f>
        <v>43909</v>
      </c>
      <c r="Y142" s="57">
        <f t="shared" si="6"/>
        <v>2024</v>
      </c>
      <c r="Z142" s="34" t="s">
        <v>430</v>
      </c>
      <c r="AA142" s="59"/>
      <c r="AB142" s="122"/>
      <c r="AC142" s="62"/>
      <c r="AD142" s="34"/>
      <c r="AE142" s="34" t="s">
        <v>157</v>
      </c>
      <c r="AF142" s="34" t="s">
        <v>156</v>
      </c>
      <c r="AG142" s="278"/>
    </row>
    <row r="143" spans="1:33" ht="12.75" x14ac:dyDescent="0.2">
      <c r="A143" s="56" t="s">
        <v>1481</v>
      </c>
      <c r="B143" s="76" t="s">
        <v>1468</v>
      </c>
      <c r="C143" s="73" t="s">
        <v>1467</v>
      </c>
      <c r="D143" s="73" t="s">
        <v>377</v>
      </c>
      <c r="E143" s="73" t="s">
        <v>159</v>
      </c>
      <c r="F143" s="34" t="s">
        <v>662</v>
      </c>
      <c r="G143" s="34" t="s">
        <v>1473</v>
      </c>
      <c r="H143" s="59" t="s">
        <v>432</v>
      </c>
      <c r="I143" s="56" t="s">
        <v>1479</v>
      </c>
      <c r="J143" s="58">
        <v>39222</v>
      </c>
      <c r="K143" s="58"/>
      <c r="L143" s="72"/>
      <c r="M143" s="91"/>
      <c r="N143" s="91"/>
      <c r="O143" s="91"/>
      <c r="P143" s="91"/>
      <c r="Q143" s="58"/>
      <c r="R143" s="58"/>
      <c r="S143" s="58">
        <v>42989</v>
      </c>
      <c r="T143" s="58"/>
      <c r="U143" s="58"/>
      <c r="V143" s="75">
        <v>44158</v>
      </c>
      <c r="W143" s="75"/>
      <c r="X143" s="58">
        <f>MAX(Játszóeszközök[[#This Row],[Időszakos ellenőrzés 2011.]:[Időszakos ellenőrzés 2020.]])</f>
        <v>44158</v>
      </c>
      <c r="Y143" s="57">
        <f t="shared" si="6"/>
        <v>2023</v>
      </c>
      <c r="Z143" s="34" t="s">
        <v>463</v>
      </c>
      <c r="AA143" s="59" t="s">
        <v>1478</v>
      </c>
      <c r="AB143" s="58">
        <v>44019</v>
      </c>
      <c r="AC143" s="62"/>
      <c r="AD143" s="34"/>
      <c r="AE143" s="34" t="s">
        <v>157</v>
      </c>
      <c r="AF143" s="34" t="s">
        <v>156</v>
      </c>
      <c r="AG143" s="278"/>
    </row>
    <row r="144" spans="1:33" ht="12.75" x14ac:dyDescent="0.2">
      <c r="A144" s="56" t="s">
        <v>1480</v>
      </c>
      <c r="B144" s="76" t="s">
        <v>1468</v>
      </c>
      <c r="C144" s="73" t="s">
        <v>1467</v>
      </c>
      <c r="D144" s="73" t="s">
        <v>377</v>
      </c>
      <c r="E144" s="73" t="s">
        <v>159</v>
      </c>
      <c r="F144" s="34" t="s">
        <v>662</v>
      </c>
      <c r="G144" s="34" t="s">
        <v>1473</v>
      </c>
      <c r="H144" s="59" t="s">
        <v>432</v>
      </c>
      <c r="I144" s="56" t="s">
        <v>1479</v>
      </c>
      <c r="J144" s="58">
        <v>39222</v>
      </c>
      <c r="K144" s="58"/>
      <c r="L144" s="72"/>
      <c r="M144" s="91"/>
      <c r="N144" s="91"/>
      <c r="O144" s="91"/>
      <c r="P144" s="91"/>
      <c r="Q144" s="58"/>
      <c r="R144" s="58"/>
      <c r="S144" s="58">
        <v>42989</v>
      </c>
      <c r="T144" s="58"/>
      <c r="U144" s="58"/>
      <c r="V144" s="75">
        <v>44158</v>
      </c>
      <c r="W144" s="75"/>
      <c r="X144" s="58">
        <f>MAX(Játszóeszközök[[#This Row],[Időszakos ellenőrzés 2011.]:[Időszakos ellenőrzés 2020.]])</f>
        <v>44158</v>
      </c>
      <c r="Y144" s="57">
        <f t="shared" si="6"/>
        <v>2023</v>
      </c>
      <c r="Z144" s="34" t="s">
        <v>463</v>
      </c>
      <c r="AA144" s="59" t="s">
        <v>1478</v>
      </c>
      <c r="AB144" s="63"/>
      <c r="AC144" s="62"/>
      <c r="AD144" s="34"/>
      <c r="AE144" s="34" t="s">
        <v>157</v>
      </c>
      <c r="AF144" s="34" t="s">
        <v>156</v>
      </c>
      <c r="AG144" s="278"/>
    </row>
    <row r="145" spans="1:33" s="78" customFormat="1" ht="12.75" hidden="1" x14ac:dyDescent="0.2">
      <c r="A145" s="89" t="s">
        <v>1477</v>
      </c>
      <c r="B145" s="88" t="s">
        <v>1468</v>
      </c>
      <c r="C145" s="87" t="s">
        <v>1467</v>
      </c>
      <c r="D145" s="87" t="s">
        <v>377</v>
      </c>
      <c r="E145" s="87" t="s">
        <v>445</v>
      </c>
      <c r="F145" s="79" t="s">
        <v>459</v>
      </c>
      <c r="G145" s="79" t="s">
        <v>1473</v>
      </c>
      <c r="H145" s="82" t="s">
        <v>432</v>
      </c>
      <c r="I145" s="89" t="s">
        <v>1476</v>
      </c>
      <c r="J145" s="84">
        <v>39222</v>
      </c>
      <c r="K145" s="84"/>
      <c r="L145" s="92"/>
      <c r="M145" s="94"/>
      <c r="N145" s="94"/>
      <c r="O145" s="94"/>
      <c r="P145" s="94"/>
      <c r="Q145" s="84"/>
      <c r="R145" s="84"/>
      <c r="S145" s="84">
        <v>42989</v>
      </c>
      <c r="T145" s="84"/>
      <c r="U145" s="84"/>
      <c r="V145" s="84"/>
      <c r="W145" s="84"/>
      <c r="X145" s="84">
        <f>MAX(Játszóeszközök[[#This Row],[Időszakos ellenőrzés 2011.]:[Időszakos ellenőrzés 2020.]])</f>
        <v>42989</v>
      </c>
      <c r="Y145" s="83"/>
      <c r="Z145" s="79" t="s">
        <v>442</v>
      </c>
      <c r="AA145" s="120"/>
      <c r="AB145" s="86"/>
      <c r="AC145" s="80" t="s">
        <v>1472</v>
      </c>
      <c r="AD145" s="79"/>
      <c r="AE145" s="34" t="s">
        <v>157</v>
      </c>
      <c r="AF145" s="34" t="s">
        <v>156</v>
      </c>
      <c r="AG145" s="284"/>
    </row>
    <row r="146" spans="1:33" s="78" customFormat="1" ht="12.75" hidden="1" x14ac:dyDescent="0.2">
      <c r="A146" s="89" t="s">
        <v>1475</v>
      </c>
      <c r="B146" s="88" t="s">
        <v>1468</v>
      </c>
      <c r="C146" s="87" t="s">
        <v>1467</v>
      </c>
      <c r="D146" s="87" t="s">
        <v>377</v>
      </c>
      <c r="E146" s="87" t="s">
        <v>445</v>
      </c>
      <c r="F146" s="79" t="s">
        <v>500</v>
      </c>
      <c r="G146" s="79" t="s">
        <v>1473</v>
      </c>
      <c r="H146" s="82" t="s">
        <v>432</v>
      </c>
      <c r="I146" s="89" t="s">
        <v>932</v>
      </c>
      <c r="J146" s="84">
        <v>39222</v>
      </c>
      <c r="K146" s="84"/>
      <c r="L146" s="92"/>
      <c r="M146" s="94"/>
      <c r="N146" s="94"/>
      <c r="O146" s="94"/>
      <c r="P146" s="94"/>
      <c r="Q146" s="84"/>
      <c r="R146" s="84"/>
      <c r="S146" s="84">
        <v>42989</v>
      </c>
      <c r="T146" s="84"/>
      <c r="U146" s="84"/>
      <c r="V146" s="84"/>
      <c r="W146" s="84"/>
      <c r="X146" s="84">
        <f>MAX(Játszóeszközök[[#This Row],[Időszakos ellenőrzés 2011.]:[Időszakos ellenőrzés 2020.]])</f>
        <v>42989</v>
      </c>
      <c r="Y146" s="83"/>
      <c r="Z146" s="79" t="s">
        <v>442</v>
      </c>
      <c r="AA146" s="120"/>
      <c r="AB146" s="86"/>
      <c r="AC146" s="80" t="s">
        <v>1472</v>
      </c>
      <c r="AD146" s="79"/>
      <c r="AE146" s="34" t="s">
        <v>157</v>
      </c>
      <c r="AF146" s="34" t="s">
        <v>156</v>
      </c>
      <c r="AG146" s="284"/>
    </row>
    <row r="147" spans="1:33" s="78" customFormat="1" ht="12.75" hidden="1" x14ac:dyDescent="0.2">
      <c r="A147" s="89" t="s">
        <v>1474</v>
      </c>
      <c r="B147" s="88" t="s">
        <v>1468</v>
      </c>
      <c r="C147" s="87" t="s">
        <v>1467</v>
      </c>
      <c r="D147" s="87" t="s">
        <v>377</v>
      </c>
      <c r="E147" s="87" t="s">
        <v>445</v>
      </c>
      <c r="F147" s="79" t="s">
        <v>520</v>
      </c>
      <c r="G147" s="79" t="s">
        <v>1473</v>
      </c>
      <c r="H147" s="82" t="s">
        <v>432</v>
      </c>
      <c r="I147" s="89" t="s">
        <v>932</v>
      </c>
      <c r="J147" s="84">
        <v>39222</v>
      </c>
      <c r="K147" s="84"/>
      <c r="L147" s="92"/>
      <c r="M147" s="94"/>
      <c r="N147" s="94"/>
      <c r="O147" s="94"/>
      <c r="P147" s="94"/>
      <c r="Q147" s="84"/>
      <c r="R147" s="84"/>
      <c r="S147" s="84">
        <v>42989</v>
      </c>
      <c r="T147" s="84"/>
      <c r="U147" s="84"/>
      <c r="V147" s="84"/>
      <c r="W147" s="84"/>
      <c r="X147" s="84">
        <f>MAX(Játszóeszközök[[#This Row],[Időszakos ellenőrzés 2011.]:[Időszakos ellenőrzés 2020.]])</f>
        <v>42989</v>
      </c>
      <c r="Y147" s="83"/>
      <c r="Z147" s="79" t="s">
        <v>442</v>
      </c>
      <c r="AA147" s="120"/>
      <c r="AB147" s="86"/>
      <c r="AC147" s="80" t="s">
        <v>1472</v>
      </c>
      <c r="AD147" s="79"/>
      <c r="AE147" s="34" t="s">
        <v>157</v>
      </c>
      <c r="AF147" s="34" t="s">
        <v>156</v>
      </c>
      <c r="AG147" s="284"/>
    </row>
    <row r="148" spans="1:33" ht="12.75" x14ac:dyDescent="0.2">
      <c r="A148" s="56" t="s">
        <v>1471</v>
      </c>
      <c r="B148" s="76" t="s">
        <v>1468</v>
      </c>
      <c r="C148" s="73" t="s">
        <v>1467</v>
      </c>
      <c r="D148" s="73" t="s">
        <v>377</v>
      </c>
      <c r="E148" s="73" t="s">
        <v>159</v>
      </c>
      <c r="F148" s="34" t="s">
        <v>1390</v>
      </c>
      <c r="G148" s="34" t="s">
        <v>937</v>
      </c>
      <c r="H148" s="59"/>
      <c r="I148" s="56" t="s">
        <v>936</v>
      </c>
      <c r="J148" s="58">
        <v>43899</v>
      </c>
      <c r="K148" s="58"/>
      <c r="L148" s="72"/>
      <c r="M148" s="91"/>
      <c r="N148" s="91"/>
      <c r="O148" s="91"/>
      <c r="P148" s="91"/>
      <c r="Q148" s="58"/>
      <c r="R148" s="58"/>
      <c r="S148" s="58"/>
      <c r="T148" s="58"/>
      <c r="U148" s="58"/>
      <c r="V148" s="75">
        <v>43909</v>
      </c>
      <c r="W148" s="75"/>
      <c r="X148" s="58">
        <f>MAX(Játszóeszközök[[#This Row],[Időszakos ellenőrzés 2011.]:[Időszakos ellenőrzés 2020.]])</f>
        <v>43909</v>
      </c>
      <c r="Y148" s="57">
        <f t="shared" ref="Y148:Y163" si="7">IF(X148&gt;=44044,YEAR(X148)+3,YEAR(X148)+4)</f>
        <v>2024</v>
      </c>
      <c r="Z148" s="34" t="s">
        <v>430</v>
      </c>
      <c r="AA148" s="59"/>
      <c r="AB148" s="63"/>
      <c r="AC148" s="62"/>
      <c r="AD148" s="34"/>
      <c r="AE148" s="34" t="s">
        <v>157</v>
      </c>
      <c r="AF148" s="34" t="s">
        <v>156</v>
      </c>
      <c r="AG148" s="278"/>
    </row>
    <row r="149" spans="1:33" ht="12.75" x14ac:dyDescent="0.2">
      <c r="A149" s="56" t="s">
        <v>1470</v>
      </c>
      <c r="B149" s="76" t="s">
        <v>1468</v>
      </c>
      <c r="C149" s="73" t="s">
        <v>1467</v>
      </c>
      <c r="D149" s="73" t="s">
        <v>377</v>
      </c>
      <c r="E149" s="73" t="s">
        <v>159</v>
      </c>
      <c r="F149" s="34" t="s">
        <v>520</v>
      </c>
      <c r="G149" s="34" t="s">
        <v>945</v>
      </c>
      <c r="H149" s="59">
        <v>3020</v>
      </c>
      <c r="I149" s="56" t="s">
        <v>951</v>
      </c>
      <c r="J149" s="58">
        <v>43909</v>
      </c>
      <c r="K149" s="58"/>
      <c r="L149" s="72" t="s">
        <v>1466</v>
      </c>
      <c r="M149" s="91"/>
      <c r="N149" s="91"/>
      <c r="O149" s="91"/>
      <c r="P149" s="91"/>
      <c r="Q149" s="58"/>
      <c r="R149" s="58"/>
      <c r="S149" s="58"/>
      <c r="T149" s="58"/>
      <c r="U149" s="58"/>
      <c r="V149" s="75">
        <v>44158</v>
      </c>
      <c r="W149" s="75"/>
      <c r="X149" s="58">
        <f>MAX(Játszóeszközök[[#This Row],[Időszakos ellenőrzés 2011.]:[Időszakos ellenőrzés 2020.]])</f>
        <v>44158</v>
      </c>
      <c r="Y149" s="57">
        <f t="shared" si="7"/>
        <v>2023</v>
      </c>
      <c r="Z149" s="34" t="s">
        <v>381</v>
      </c>
      <c r="AA149" s="69"/>
      <c r="AB149" s="77"/>
      <c r="AC149" s="62"/>
      <c r="AD149" s="34"/>
      <c r="AE149" s="34" t="s">
        <v>157</v>
      </c>
      <c r="AF149" s="34" t="s">
        <v>156</v>
      </c>
      <c r="AG149" s="278"/>
    </row>
    <row r="150" spans="1:33" ht="12.75" x14ac:dyDescent="0.2">
      <c r="A150" s="56" t="s">
        <v>1469</v>
      </c>
      <c r="B150" s="76" t="s">
        <v>1468</v>
      </c>
      <c r="C150" s="73" t="s">
        <v>1467</v>
      </c>
      <c r="D150" s="73" t="s">
        <v>377</v>
      </c>
      <c r="E150" s="73" t="s">
        <v>159</v>
      </c>
      <c r="F150" s="34" t="s">
        <v>520</v>
      </c>
      <c r="G150" s="34" t="s">
        <v>945</v>
      </c>
      <c r="H150" s="59">
        <v>3020</v>
      </c>
      <c r="I150" s="56" t="s">
        <v>951</v>
      </c>
      <c r="J150" s="58">
        <v>43909</v>
      </c>
      <c r="K150" s="58"/>
      <c r="L150" s="72" t="s">
        <v>1466</v>
      </c>
      <c r="M150" s="91"/>
      <c r="N150" s="91"/>
      <c r="O150" s="91"/>
      <c r="P150" s="91"/>
      <c r="Q150" s="58"/>
      <c r="R150" s="58"/>
      <c r="S150" s="58"/>
      <c r="T150" s="58"/>
      <c r="U150" s="58"/>
      <c r="V150" s="75">
        <v>44158</v>
      </c>
      <c r="W150" s="75"/>
      <c r="X150" s="58">
        <f>MAX(Játszóeszközök[[#This Row],[Időszakos ellenőrzés 2011.]:[Időszakos ellenőrzés 2020.]])</f>
        <v>44158</v>
      </c>
      <c r="Y150" s="57">
        <f t="shared" si="7"/>
        <v>2023</v>
      </c>
      <c r="Z150" s="34" t="s">
        <v>381</v>
      </c>
      <c r="AA150" s="69"/>
      <c r="AB150" s="77"/>
      <c r="AC150" s="62"/>
      <c r="AD150" s="34"/>
      <c r="AE150" s="34" t="s">
        <v>157</v>
      </c>
      <c r="AF150" s="34" t="s">
        <v>156</v>
      </c>
      <c r="AG150" s="278"/>
    </row>
    <row r="151" spans="1:33" ht="12.75" x14ac:dyDescent="0.2">
      <c r="A151" s="56" t="s">
        <v>1465</v>
      </c>
      <c r="B151" s="76" t="s">
        <v>1444</v>
      </c>
      <c r="C151" s="73" t="s">
        <v>1435</v>
      </c>
      <c r="D151" s="73" t="s">
        <v>377</v>
      </c>
      <c r="E151" s="73" t="s">
        <v>159</v>
      </c>
      <c r="F151" s="34" t="s">
        <v>1464</v>
      </c>
      <c r="G151" s="34" t="s">
        <v>451</v>
      </c>
      <c r="H151" s="59" t="s">
        <v>763</v>
      </c>
      <c r="I151" s="34" t="s">
        <v>762</v>
      </c>
      <c r="J151" s="58">
        <v>39044</v>
      </c>
      <c r="K151" s="58"/>
      <c r="L151" s="72" t="s">
        <v>761</v>
      </c>
      <c r="M151" s="91"/>
      <c r="N151" s="91"/>
      <c r="O151" s="91"/>
      <c r="P151" s="91"/>
      <c r="Q151" s="58"/>
      <c r="R151" s="58"/>
      <c r="S151" s="58"/>
      <c r="T151" s="58">
        <v>43425</v>
      </c>
      <c r="U151" s="58"/>
      <c r="V151" s="75">
        <v>43909</v>
      </c>
      <c r="W151" s="75"/>
      <c r="X151" s="58">
        <f>MAX(Játszóeszközök[[#This Row],[Időszakos ellenőrzés 2011.]:[Időszakos ellenőrzés 2020.]])</f>
        <v>43909</v>
      </c>
      <c r="Y151" s="57">
        <f t="shared" si="7"/>
        <v>2024</v>
      </c>
      <c r="Z151" s="34" t="s">
        <v>381</v>
      </c>
      <c r="AA151" s="59"/>
      <c r="AB151" s="58">
        <v>43888</v>
      </c>
      <c r="AC151" s="62"/>
      <c r="AD151" s="34"/>
      <c r="AE151" s="34" t="s">
        <v>157</v>
      </c>
      <c r="AF151" s="34" t="s">
        <v>156</v>
      </c>
      <c r="AG151" s="278"/>
    </row>
    <row r="152" spans="1:33" ht="12.75" x14ac:dyDescent="0.2">
      <c r="A152" s="56" t="s">
        <v>1463</v>
      </c>
      <c r="B152" s="76" t="s">
        <v>1444</v>
      </c>
      <c r="C152" s="73" t="s">
        <v>1435</v>
      </c>
      <c r="D152" s="73" t="s">
        <v>377</v>
      </c>
      <c r="E152" s="73" t="s">
        <v>159</v>
      </c>
      <c r="F152" s="70" t="s">
        <v>1462</v>
      </c>
      <c r="G152" s="34" t="s">
        <v>451</v>
      </c>
      <c r="H152" s="59" t="s">
        <v>1461</v>
      </c>
      <c r="I152" s="34" t="s">
        <v>691</v>
      </c>
      <c r="J152" s="58">
        <v>39044</v>
      </c>
      <c r="K152" s="58"/>
      <c r="L152" s="72" t="s">
        <v>1460</v>
      </c>
      <c r="M152" s="91"/>
      <c r="N152" s="91"/>
      <c r="O152" s="91"/>
      <c r="P152" s="91"/>
      <c r="Q152" s="58"/>
      <c r="R152" s="58"/>
      <c r="S152" s="58"/>
      <c r="T152" s="58">
        <v>43425</v>
      </c>
      <c r="U152" s="58"/>
      <c r="V152" s="75">
        <v>43909</v>
      </c>
      <c r="W152" s="75"/>
      <c r="X152" s="58">
        <f>MAX(Játszóeszközök[[#This Row],[Időszakos ellenőrzés 2011.]:[Időszakos ellenőrzés 2020.]])</f>
        <v>43909</v>
      </c>
      <c r="Y152" s="57">
        <f t="shared" si="7"/>
        <v>2024</v>
      </c>
      <c r="Z152" s="34" t="s">
        <v>381</v>
      </c>
      <c r="AA152" s="59"/>
      <c r="AB152" s="58">
        <v>43888</v>
      </c>
      <c r="AC152" s="62"/>
      <c r="AD152" s="34"/>
      <c r="AE152" s="34" t="s">
        <v>157</v>
      </c>
      <c r="AF152" s="34" t="s">
        <v>156</v>
      </c>
      <c r="AG152" s="278"/>
    </row>
    <row r="153" spans="1:33" ht="12.75" x14ac:dyDescent="0.2">
      <c r="A153" s="56" t="s">
        <v>1459</v>
      </c>
      <c r="B153" s="76" t="s">
        <v>1444</v>
      </c>
      <c r="C153" s="73" t="s">
        <v>1435</v>
      </c>
      <c r="D153" s="73" t="s">
        <v>377</v>
      </c>
      <c r="E153" s="73" t="s">
        <v>159</v>
      </c>
      <c r="F153" s="34" t="s">
        <v>1458</v>
      </c>
      <c r="G153" s="34" t="s">
        <v>451</v>
      </c>
      <c r="H153" s="59" t="s">
        <v>1457</v>
      </c>
      <c r="I153" s="34" t="s">
        <v>702</v>
      </c>
      <c r="J153" s="58">
        <v>39044</v>
      </c>
      <c r="K153" s="58"/>
      <c r="L153" s="72" t="s">
        <v>1456</v>
      </c>
      <c r="M153" s="91"/>
      <c r="N153" s="91"/>
      <c r="O153" s="91"/>
      <c r="P153" s="91"/>
      <c r="Q153" s="58"/>
      <c r="R153" s="58"/>
      <c r="S153" s="58"/>
      <c r="T153" s="58">
        <v>43425</v>
      </c>
      <c r="U153" s="58"/>
      <c r="V153" s="75">
        <v>44158</v>
      </c>
      <c r="W153" s="75"/>
      <c r="X153" s="58">
        <f>MAX(Játszóeszközök[[#This Row],[Időszakos ellenőrzés 2011.]:[Időszakos ellenőrzés 2020.]])</f>
        <v>44158</v>
      </c>
      <c r="Y153" s="57">
        <f t="shared" si="7"/>
        <v>2023</v>
      </c>
      <c r="Z153" s="34" t="s">
        <v>463</v>
      </c>
      <c r="AA153" s="59" t="s">
        <v>1455</v>
      </c>
      <c r="AB153" s="58">
        <v>43888</v>
      </c>
      <c r="AC153" s="62"/>
      <c r="AD153" s="34"/>
      <c r="AE153" s="34" t="s">
        <v>157</v>
      </c>
      <c r="AF153" s="34" t="s">
        <v>156</v>
      </c>
      <c r="AG153" s="278"/>
    </row>
    <row r="154" spans="1:33" ht="12.75" x14ac:dyDescent="0.2">
      <c r="A154" s="56" t="s">
        <v>1454</v>
      </c>
      <c r="B154" s="76" t="s">
        <v>1444</v>
      </c>
      <c r="C154" s="73" t="s">
        <v>1435</v>
      </c>
      <c r="D154" s="73" t="s">
        <v>377</v>
      </c>
      <c r="E154" s="73" t="s">
        <v>159</v>
      </c>
      <c r="F154" s="34" t="s">
        <v>1315</v>
      </c>
      <c r="G154" s="34" t="s">
        <v>451</v>
      </c>
      <c r="H154" s="59" t="s">
        <v>1314</v>
      </c>
      <c r="I154" s="34" t="s">
        <v>691</v>
      </c>
      <c r="J154" s="58">
        <v>39044</v>
      </c>
      <c r="K154" s="58"/>
      <c r="L154" s="72"/>
      <c r="M154" s="91"/>
      <c r="N154" s="91"/>
      <c r="O154" s="91"/>
      <c r="P154" s="91"/>
      <c r="Q154" s="58"/>
      <c r="R154" s="58"/>
      <c r="S154" s="58"/>
      <c r="T154" s="58">
        <v>43425</v>
      </c>
      <c r="U154" s="58"/>
      <c r="V154" s="58">
        <v>44158</v>
      </c>
      <c r="W154" s="58"/>
      <c r="X154" s="58">
        <f>MAX(Játszóeszközök[[#This Row],[Időszakos ellenőrzés 2011.]:[Időszakos ellenőrzés 2020.]])</f>
        <v>44158</v>
      </c>
      <c r="Y154" s="57">
        <f t="shared" si="7"/>
        <v>2023</v>
      </c>
      <c r="Z154" s="34" t="s">
        <v>463</v>
      </c>
      <c r="AA154" s="59" t="s">
        <v>1453</v>
      </c>
      <c r="AB154" s="58">
        <v>43888</v>
      </c>
      <c r="AC154" s="62"/>
      <c r="AD154" s="34"/>
      <c r="AE154" s="34" t="s">
        <v>157</v>
      </c>
      <c r="AF154" s="34" t="s">
        <v>156</v>
      </c>
      <c r="AG154" s="278"/>
    </row>
    <row r="155" spans="1:33" ht="12.75" x14ac:dyDescent="0.2">
      <c r="A155" s="56" t="s">
        <v>1452</v>
      </c>
      <c r="B155" s="76" t="s">
        <v>1444</v>
      </c>
      <c r="C155" s="73" t="s">
        <v>1435</v>
      </c>
      <c r="D155" s="73" t="s">
        <v>377</v>
      </c>
      <c r="E155" s="73" t="s">
        <v>159</v>
      </c>
      <c r="F155" s="34" t="s">
        <v>473</v>
      </c>
      <c r="G155" s="34" t="s">
        <v>451</v>
      </c>
      <c r="H155" s="59" t="s">
        <v>1307</v>
      </c>
      <c r="I155" s="34" t="s">
        <v>1306</v>
      </c>
      <c r="J155" s="58">
        <v>39044</v>
      </c>
      <c r="K155" s="58"/>
      <c r="L155" s="72"/>
      <c r="M155" s="91"/>
      <c r="N155" s="91"/>
      <c r="O155" s="91"/>
      <c r="P155" s="91"/>
      <c r="Q155" s="58">
        <v>42334</v>
      </c>
      <c r="R155" s="58"/>
      <c r="S155" s="58"/>
      <c r="T155" s="58"/>
      <c r="U155" s="58"/>
      <c r="V155" s="75">
        <v>43909</v>
      </c>
      <c r="W155" s="75"/>
      <c r="X155" s="58">
        <f>MAX(Játszóeszközök[[#This Row],[Időszakos ellenőrzés 2011.]:[Időszakos ellenőrzés 2020.]])</f>
        <v>43909</v>
      </c>
      <c r="Y155" s="57">
        <f t="shared" si="7"/>
        <v>2024</v>
      </c>
      <c r="Z155" s="34" t="s">
        <v>430</v>
      </c>
      <c r="AA155" s="59"/>
      <c r="AB155" s="58">
        <v>43888</v>
      </c>
      <c r="AC155" s="62"/>
      <c r="AD155" s="34"/>
      <c r="AE155" s="34" t="s">
        <v>157</v>
      </c>
      <c r="AF155" s="34" t="s">
        <v>156</v>
      </c>
      <c r="AG155" s="278"/>
    </row>
    <row r="156" spans="1:33" ht="12.75" x14ac:dyDescent="0.2">
      <c r="A156" s="56" t="s">
        <v>1451</v>
      </c>
      <c r="B156" s="76" t="s">
        <v>1444</v>
      </c>
      <c r="C156" s="73" t="s">
        <v>1435</v>
      </c>
      <c r="D156" s="73" t="s">
        <v>377</v>
      </c>
      <c r="E156" s="73" t="s">
        <v>159</v>
      </c>
      <c r="F156" s="34" t="s">
        <v>812</v>
      </c>
      <c r="G156" s="34" t="s">
        <v>451</v>
      </c>
      <c r="H156" s="59" t="s">
        <v>1105</v>
      </c>
      <c r="I156" s="34" t="s">
        <v>691</v>
      </c>
      <c r="J156" s="58">
        <v>39044</v>
      </c>
      <c r="K156" s="58"/>
      <c r="L156" s="72"/>
      <c r="M156" s="91"/>
      <c r="N156" s="91"/>
      <c r="O156" s="91"/>
      <c r="P156" s="91"/>
      <c r="Q156" s="58">
        <v>42334</v>
      </c>
      <c r="R156" s="58"/>
      <c r="S156" s="58"/>
      <c r="T156" s="58"/>
      <c r="U156" s="58"/>
      <c r="V156" s="75">
        <v>43909</v>
      </c>
      <c r="W156" s="75"/>
      <c r="X156" s="58">
        <f>MAX(Játszóeszközök[[#This Row],[Időszakos ellenőrzés 2011.]:[Időszakos ellenőrzés 2020.]])</f>
        <v>43909</v>
      </c>
      <c r="Y156" s="57">
        <f t="shared" si="7"/>
        <v>2024</v>
      </c>
      <c r="Z156" s="34" t="s">
        <v>430</v>
      </c>
      <c r="AA156" s="59"/>
      <c r="AB156" s="58">
        <v>43888</v>
      </c>
      <c r="AC156" s="62"/>
      <c r="AD156" s="34"/>
      <c r="AE156" s="34" t="s">
        <v>157</v>
      </c>
      <c r="AF156" s="34" t="s">
        <v>156</v>
      </c>
      <c r="AG156" s="278"/>
    </row>
    <row r="157" spans="1:33" ht="12.75" x14ac:dyDescent="0.2">
      <c r="A157" s="56" t="s">
        <v>1450</v>
      </c>
      <c r="B157" s="76" t="s">
        <v>1444</v>
      </c>
      <c r="C157" s="73" t="s">
        <v>1435</v>
      </c>
      <c r="D157" s="73" t="s">
        <v>377</v>
      </c>
      <c r="E157" s="73" t="s">
        <v>159</v>
      </c>
      <c r="F157" s="34" t="s">
        <v>1449</v>
      </c>
      <c r="G157" s="34" t="s">
        <v>451</v>
      </c>
      <c r="H157" s="59" t="s">
        <v>1311</v>
      </c>
      <c r="I157" s="34" t="s">
        <v>681</v>
      </c>
      <c r="J157" s="58">
        <v>39044</v>
      </c>
      <c r="K157" s="58"/>
      <c r="L157" s="72"/>
      <c r="M157" s="91"/>
      <c r="N157" s="91"/>
      <c r="O157" s="91"/>
      <c r="P157" s="91"/>
      <c r="Q157" s="58"/>
      <c r="R157" s="58"/>
      <c r="S157" s="58"/>
      <c r="T157" s="58">
        <v>43425</v>
      </c>
      <c r="U157" s="58"/>
      <c r="V157" s="75">
        <v>44158</v>
      </c>
      <c r="W157" s="75"/>
      <c r="X157" s="58">
        <f>MAX(Játszóeszközök[[#This Row],[Időszakos ellenőrzés 2011.]:[Időszakos ellenőrzés 2020.]])</f>
        <v>44158</v>
      </c>
      <c r="Y157" s="57">
        <f t="shared" si="7"/>
        <v>2023</v>
      </c>
      <c r="Z157" s="34" t="s">
        <v>463</v>
      </c>
      <c r="AA157" s="59" t="s">
        <v>760</v>
      </c>
      <c r="AB157" s="58">
        <v>43888</v>
      </c>
      <c r="AC157" s="62"/>
      <c r="AD157" s="34"/>
      <c r="AE157" s="34" t="s">
        <v>157</v>
      </c>
      <c r="AF157" s="34" t="s">
        <v>156</v>
      </c>
      <c r="AG157" s="278"/>
    </row>
    <row r="158" spans="1:33" ht="12.75" x14ac:dyDescent="0.2">
      <c r="A158" s="56" t="s">
        <v>1448</v>
      </c>
      <c r="B158" s="76" t="s">
        <v>1444</v>
      </c>
      <c r="C158" s="73" t="s">
        <v>1435</v>
      </c>
      <c r="D158" s="73" t="s">
        <v>377</v>
      </c>
      <c r="E158" s="73" t="s">
        <v>159</v>
      </c>
      <c r="F158" s="34" t="s">
        <v>695</v>
      </c>
      <c r="G158" s="34" t="s">
        <v>451</v>
      </c>
      <c r="H158" s="59" t="s">
        <v>694</v>
      </c>
      <c r="I158" s="34" t="s">
        <v>693</v>
      </c>
      <c r="J158" s="58">
        <v>39044</v>
      </c>
      <c r="K158" s="58"/>
      <c r="L158" s="72"/>
      <c r="M158" s="91"/>
      <c r="N158" s="91"/>
      <c r="O158" s="91"/>
      <c r="P158" s="91"/>
      <c r="Q158" s="58"/>
      <c r="R158" s="58"/>
      <c r="S158" s="58"/>
      <c r="T158" s="58">
        <v>43425</v>
      </c>
      <c r="U158" s="58"/>
      <c r="V158" s="75">
        <v>43909</v>
      </c>
      <c r="W158" s="75"/>
      <c r="X158" s="58">
        <f>MAX(Játszóeszközök[[#This Row],[Időszakos ellenőrzés 2011.]:[Időszakos ellenőrzés 2020.]])</f>
        <v>43909</v>
      </c>
      <c r="Y158" s="57">
        <f t="shared" si="7"/>
        <v>2024</v>
      </c>
      <c r="Z158" s="34" t="s">
        <v>430</v>
      </c>
      <c r="AA158" s="59"/>
      <c r="AB158" s="58">
        <v>43888</v>
      </c>
      <c r="AC158" s="62"/>
      <c r="AD158" s="34"/>
      <c r="AE158" s="34" t="s">
        <v>157</v>
      </c>
      <c r="AF158" s="34" t="s">
        <v>156</v>
      </c>
      <c r="AG158" s="278"/>
    </row>
    <row r="159" spans="1:33" ht="12.75" x14ac:dyDescent="0.2">
      <c r="A159" s="56" t="s">
        <v>1447</v>
      </c>
      <c r="B159" s="76" t="s">
        <v>1444</v>
      </c>
      <c r="C159" s="73" t="s">
        <v>1435</v>
      </c>
      <c r="D159" s="73" t="s">
        <v>377</v>
      </c>
      <c r="E159" s="73" t="s">
        <v>159</v>
      </c>
      <c r="F159" s="34" t="s">
        <v>452</v>
      </c>
      <c r="G159" s="34" t="s">
        <v>451</v>
      </c>
      <c r="H159" s="59" t="s">
        <v>450</v>
      </c>
      <c r="I159" s="34" t="s">
        <v>691</v>
      </c>
      <c r="J159" s="58">
        <v>39044</v>
      </c>
      <c r="K159" s="58"/>
      <c r="L159" s="72"/>
      <c r="M159" s="91"/>
      <c r="N159" s="91"/>
      <c r="O159" s="91"/>
      <c r="P159" s="91"/>
      <c r="Q159" s="58"/>
      <c r="R159" s="58"/>
      <c r="S159" s="58"/>
      <c r="T159" s="58">
        <v>43425</v>
      </c>
      <c r="U159" s="58"/>
      <c r="V159" s="75">
        <v>43909</v>
      </c>
      <c r="W159" s="75"/>
      <c r="X159" s="58">
        <f>MAX(Játszóeszközök[[#This Row],[Időszakos ellenőrzés 2011.]:[Időszakos ellenőrzés 2020.]])</f>
        <v>43909</v>
      </c>
      <c r="Y159" s="57">
        <f t="shared" si="7"/>
        <v>2024</v>
      </c>
      <c r="Z159" s="34" t="s">
        <v>430</v>
      </c>
      <c r="AA159" s="59"/>
      <c r="AB159" s="58">
        <v>43888</v>
      </c>
      <c r="AC159" s="62"/>
      <c r="AD159" s="34"/>
      <c r="AE159" s="34" t="s">
        <v>157</v>
      </c>
      <c r="AF159" s="34" t="s">
        <v>156</v>
      </c>
      <c r="AG159" s="278"/>
    </row>
    <row r="160" spans="1:33" ht="12.75" x14ac:dyDescent="0.2">
      <c r="A160" s="56" t="s">
        <v>1446</v>
      </c>
      <c r="B160" s="76" t="s">
        <v>1444</v>
      </c>
      <c r="C160" s="73" t="s">
        <v>1435</v>
      </c>
      <c r="D160" s="73" t="s">
        <v>377</v>
      </c>
      <c r="E160" s="73" t="s">
        <v>159</v>
      </c>
      <c r="F160" s="34" t="s">
        <v>662</v>
      </c>
      <c r="G160" s="34" t="s">
        <v>451</v>
      </c>
      <c r="H160" s="59" t="s">
        <v>1108</v>
      </c>
      <c r="I160" s="34" t="s">
        <v>691</v>
      </c>
      <c r="J160" s="58">
        <v>39044</v>
      </c>
      <c r="K160" s="58"/>
      <c r="L160" s="72"/>
      <c r="M160" s="91"/>
      <c r="N160" s="91"/>
      <c r="O160" s="91"/>
      <c r="P160" s="91"/>
      <c r="Q160" s="58"/>
      <c r="R160" s="58"/>
      <c r="S160" s="58"/>
      <c r="T160" s="58">
        <v>43425</v>
      </c>
      <c r="U160" s="58"/>
      <c r="V160" s="75">
        <v>43909</v>
      </c>
      <c r="W160" s="75"/>
      <c r="X160" s="58">
        <f>MAX(Játszóeszközök[[#This Row],[Időszakos ellenőrzés 2011.]:[Időszakos ellenőrzés 2020.]])</f>
        <v>43909</v>
      </c>
      <c r="Y160" s="57">
        <f t="shared" si="7"/>
        <v>2024</v>
      </c>
      <c r="Z160" s="34" t="s">
        <v>430</v>
      </c>
      <c r="AA160" s="59"/>
      <c r="AB160" s="58">
        <v>43888</v>
      </c>
      <c r="AC160" s="62"/>
      <c r="AD160" s="34"/>
      <c r="AE160" s="34" t="s">
        <v>157</v>
      </c>
      <c r="AF160" s="34" t="s">
        <v>156</v>
      </c>
      <c r="AG160" s="278"/>
    </row>
    <row r="161" spans="1:33" ht="12.75" x14ac:dyDescent="0.2">
      <c r="A161" s="56" t="s">
        <v>1445</v>
      </c>
      <c r="B161" s="76" t="s">
        <v>1444</v>
      </c>
      <c r="C161" s="73" t="s">
        <v>1435</v>
      </c>
      <c r="D161" s="73" t="s">
        <v>377</v>
      </c>
      <c r="E161" s="73" t="s">
        <v>159</v>
      </c>
      <c r="F161" s="34" t="s">
        <v>699</v>
      </c>
      <c r="G161" s="34" t="s">
        <v>451</v>
      </c>
      <c r="H161" s="59" t="s">
        <v>698</v>
      </c>
      <c r="I161" s="34" t="s">
        <v>681</v>
      </c>
      <c r="J161" s="58">
        <v>39044</v>
      </c>
      <c r="K161" s="58"/>
      <c r="L161" s="72" t="s">
        <v>1443</v>
      </c>
      <c r="M161" s="91"/>
      <c r="N161" s="91"/>
      <c r="O161" s="91"/>
      <c r="P161" s="91"/>
      <c r="Q161" s="58"/>
      <c r="R161" s="58"/>
      <c r="S161" s="58"/>
      <c r="T161" s="58">
        <v>43425</v>
      </c>
      <c r="U161" s="58"/>
      <c r="V161" s="75">
        <v>43909</v>
      </c>
      <c r="W161" s="75"/>
      <c r="X161" s="58">
        <f>MAX(Játszóeszközök[[#This Row],[Időszakos ellenőrzés 2011.]:[Időszakos ellenőrzés 2020.]])</f>
        <v>43909</v>
      </c>
      <c r="Y161" s="57">
        <f t="shared" si="7"/>
        <v>2024</v>
      </c>
      <c r="Z161" s="34" t="s">
        <v>430</v>
      </c>
      <c r="AA161" s="59"/>
      <c r="AB161" s="58">
        <v>43888</v>
      </c>
      <c r="AC161" s="62"/>
      <c r="AD161" s="34"/>
      <c r="AE161" s="34" t="s">
        <v>157</v>
      </c>
      <c r="AF161" s="34" t="s">
        <v>156</v>
      </c>
      <c r="AG161" s="278"/>
    </row>
    <row r="162" spans="1:33" ht="12.75" x14ac:dyDescent="0.2">
      <c r="A162" s="56" t="s">
        <v>1442</v>
      </c>
      <c r="B162" s="76" t="s">
        <v>1440</v>
      </c>
      <c r="C162" s="73" t="s">
        <v>1439</v>
      </c>
      <c r="D162" s="73" t="s">
        <v>377</v>
      </c>
      <c r="E162" s="73" t="s">
        <v>159</v>
      </c>
      <c r="F162" s="34" t="s">
        <v>520</v>
      </c>
      <c r="G162" s="34" t="s">
        <v>505</v>
      </c>
      <c r="H162" s="59" t="s">
        <v>504</v>
      </c>
      <c r="I162" s="34" t="s">
        <v>1438</v>
      </c>
      <c r="J162" s="63" t="s">
        <v>432</v>
      </c>
      <c r="K162" s="63"/>
      <c r="L162" s="77" t="s">
        <v>496</v>
      </c>
      <c r="M162" s="59"/>
      <c r="N162" s="59"/>
      <c r="O162" s="59"/>
      <c r="P162" s="59"/>
      <c r="Q162" s="63"/>
      <c r="R162" s="63"/>
      <c r="S162" s="63"/>
      <c r="T162" s="58">
        <v>43425</v>
      </c>
      <c r="U162" s="63"/>
      <c r="V162" s="63"/>
      <c r="W162" s="63"/>
      <c r="X162" s="58">
        <f>MAX(Játszóeszközök[[#This Row],[Időszakos ellenőrzés 2011.]:[Időszakos ellenőrzés 2020.]])</f>
        <v>43425</v>
      </c>
      <c r="Y162" s="57">
        <f t="shared" si="7"/>
        <v>2022</v>
      </c>
      <c r="Z162" s="34" t="s">
        <v>517</v>
      </c>
      <c r="AA162" s="59"/>
      <c r="AB162" s="58">
        <v>43920</v>
      </c>
      <c r="AC162" s="62"/>
      <c r="AD162" s="34"/>
      <c r="AE162" s="34" t="s">
        <v>157</v>
      </c>
      <c r="AF162" s="34" t="s">
        <v>156</v>
      </c>
      <c r="AG162" s="278"/>
    </row>
    <row r="163" spans="1:33" ht="24.75" customHeight="1" x14ac:dyDescent="0.2">
      <c r="A163" s="56" t="s">
        <v>1441</v>
      </c>
      <c r="B163" s="76" t="s">
        <v>1440</v>
      </c>
      <c r="C163" s="73" t="s">
        <v>1439</v>
      </c>
      <c r="D163" s="73" t="s">
        <v>377</v>
      </c>
      <c r="E163" s="73" t="s">
        <v>159</v>
      </c>
      <c r="F163" s="34" t="s">
        <v>520</v>
      </c>
      <c r="G163" s="34" t="s">
        <v>505</v>
      </c>
      <c r="H163" s="59" t="s">
        <v>504</v>
      </c>
      <c r="I163" s="34" t="s">
        <v>1438</v>
      </c>
      <c r="J163" s="63" t="s">
        <v>432</v>
      </c>
      <c r="K163" s="63"/>
      <c r="L163" s="77" t="s">
        <v>496</v>
      </c>
      <c r="M163" s="59"/>
      <c r="N163" s="59"/>
      <c r="O163" s="59"/>
      <c r="P163" s="59"/>
      <c r="Q163" s="63"/>
      <c r="R163" s="63"/>
      <c r="S163" s="63"/>
      <c r="T163" s="58">
        <v>43425</v>
      </c>
      <c r="U163" s="63"/>
      <c r="V163" s="63"/>
      <c r="W163" s="63"/>
      <c r="X163" s="58">
        <f>MAX(Játszóeszközök[[#This Row],[Időszakos ellenőrzés 2011.]:[Időszakos ellenőrzés 2020.]])</f>
        <v>43425</v>
      </c>
      <c r="Y163" s="57">
        <f t="shared" si="7"/>
        <v>2022</v>
      </c>
      <c r="Z163" s="34" t="s">
        <v>517</v>
      </c>
      <c r="AA163" s="59"/>
      <c r="AB163" s="58">
        <v>43920</v>
      </c>
      <c r="AC163" s="62"/>
      <c r="AD163" s="34"/>
      <c r="AE163" s="34" t="s">
        <v>157</v>
      </c>
      <c r="AF163" s="34" t="s">
        <v>156</v>
      </c>
      <c r="AG163" s="278"/>
    </row>
    <row r="164" spans="1:33" s="78" customFormat="1" ht="12.75" hidden="1" x14ac:dyDescent="0.2">
      <c r="A164" s="89" t="s">
        <v>1437</v>
      </c>
      <c r="B164" s="88" t="s">
        <v>1436</v>
      </c>
      <c r="C164" s="87" t="s">
        <v>1435</v>
      </c>
      <c r="D164" s="87" t="s">
        <v>377</v>
      </c>
      <c r="E164" s="87" t="s">
        <v>445</v>
      </c>
      <c r="F164" s="79" t="s">
        <v>867</v>
      </c>
      <c r="G164" s="79" t="s">
        <v>655</v>
      </c>
      <c r="H164" s="82" t="s">
        <v>1434</v>
      </c>
      <c r="I164" s="79" t="s">
        <v>432</v>
      </c>
      <c r="J164" s="81" t="s">
        <v>432</v>
      </c>
      <c r="K164" s="81"/>
      <c r="L164" s="86"/>
      <c r="M164" s="82"/>
      <c r="N164" s="82"/>
      <c r="O164" s="82"/>
      <c r="P164" s="82"/>
      <c r="Q164" s="81"/>
      <c r="R164" s="81"/>
      <c r="S164" s="81"/>
      <c r="T164" s="81"/>
      <c r="U164" s="81"/>
      <c r="V164" s="81"/>
      <c r="W164" s="81"/>
      <c r="X164" s="84"/>
      <c r="Y164" s="83"/>
      <c r="Z164" s="79" t="s">
        <v>442</v>
      </c>
      <c r="AA164" s="82"/>
      <c r="AB164" s="81"/>
      <c r="AC164" s="96">
        <v>43290</v>
      </c>
      <c r="AD164" s="79"/>
      <c r="AE164" s="34" t="s">
        <v>157</v>
      </c>
      <c r="AF164" s="34" t="s">
        <v>156</v>
      </c>
      <c r="AG164" s="284"/>
    </row>
    <row r="165" spans="1:33" ht="25.5" x14ac:dyDescent="0.2">
      <c r="A165" s="56" t="s">
        <v>1433</v>
      </c>
      <c r="B165" s="76" t="s">
        <v>1423</v>
      </c>
      <c r="C165" s="73" t="s">
        <v>1422</v>
      </c>
      <c r="D165" s="73" t="s">
        <v>377</v>
      </c>
      <c r="E165" s="73" t="s">
        <v>159</v>
      </c>
      <c r="F165" s="34" t="s">
        <v>520</v>
      </c>
      <c r="G165" s="34" t="s">
        <v>451</v>
      </c>
      <c r="H165" s="59" t="s">
        <v>433</v>
      </c>
      <c r="I165" s="34" t="s">
        <v>1432</v>
      </c>
      <c r="J165" s="63" t="s">
        <v>1425</v>
      </c>
      <c r="K165" s="63"/>
      <c r="L165" s="77" t="s">
        <v>496</v>
      </c>
      <c r="M165" s="59"/>
      <c r="N165" s="59"/>
      <c r="O165" s="59"/>
      <c r="P165" s="59"/>
      <c r="Q165" s="63"/>
      <c r="R165" s="63"/>
      <c r="S165" s="63"/>
      <c r="T165" s="58">
        <v>43425</v>
      </c>
      <c r="U165" s="63"/>
      <c r="V165" s="58">
        <v>44158</v>
      </c>
      <c r="W165" s="58"/>
      <c r="X165" s="58">
        <f>MAX(Játszóeszközök[[#This Row],[Időszakos ellenőrzés 2011.]:[Időszakos ellenőrzés 2020.]])</f>
        <v>44158</v>
      </c>
      <c r="Y165" s="57">
        <f>IF(X165&gt;=44044,YEAR(X165)+3,YEAR(X165)+4)</f>
        <v>2023</v>
      </c>
      <c r="Z165" s="34" t="s">
        <v>463</v>
      </c>
      <c r="AA165" s="91" t="s">
        <v>1431</v>
      </c>
      <c r="AB165" s="72" t="s">
        <v>1430</v>
      </c>
      <c r="AC165" s="62"/>
      <c r="AD165" s="34"/>
      <c r="AE165" s="34" t="s">
        <v>157</v>
      </c>
      <c r="AF165" s="34" t="s">
        <v>156</v>
      </c>
      <c r="AG165" s="278"/>
    </row>
    <row r="166" spans="1:33" ht="12.75" x14ac:dyDescent="0.2">
      <c r="A166" s="56" t="s">
        <v>1429</v>
      </c>
      <c r="B166" s="76" t="s">
        <v>1423</v>
      </c>
      <c r="C166" s="73" t="s">
        <v>1422</v>
      </c>
      <c r="D166" s="73" t="s">
        <v>377</v>
      </c>
      <c r="E166" s="73" t="s">
        <v>159</v>
      </c>
      <c r="F166" s="34" t="s">
        <v>662</v>
      </c>
      <c r="G166" s="34" t="s">
        <v>434</v>
      </c>
      <c r="H166" s="59" t="s">
        <v>450</v>
      </c>
      <c r="I166" s="34" t="s">
        <v>1428</v>
      </c>
      <c r="J166" s="63" t="s">
        <v>1425</v>
      </c>
      <c r="K166" s="63"/>
      <c r="L166" s="77"/>
      <c r="M166" s="59"/>
      <c r="N166" s="59"/>
      <c r="O166" s="59"/>
      <c r="P166" s="59"/>
      <c r="Q166" s="63"/>
      <c r="R166" s="63"/>
      <c r="S166" s="63"/>
      <c r="T166" s="58">
        <v>43425</v>
      </c>
      <c r="U166" s="63"/>
      <c r="V166" s="58">
        <v>44158</v>
      </c>
      <c r="W166" s="58"/>
      <c r="X166" s="58">
        <f>MAX(Játszóeszközök[[#This Row],[Időszakos ellenőrzés 2011.]:[Időszakos ellenőrzés 2020.]])</f>
        <v>44158</v>
      </c>
      <c r="Y166" s="57">
        <f>IF(X166&gt;=44044,YEAR(X166)+3,YEAR(X166)+4)</f>
        <v>2023</v>
      </c>
      <c r="Z166" s="34" t="s">
        <v>430</v>
      </c>
      <c r="AA166" s="59"/>
      <c r="AB166" s="58">
        <v>44018</v>
      </c>
      <c r="AC166" s="62"/>
      <c r="AD166" s="34"/>
      <c r="AE166" s="34" t="s">
        <v>157</v>
      </c>
      <c r="AF166" s="34" t="s">
        <v>156</v>
      </c>
      <c r="AG166" s="278"/>
    </row>
    <row r="167" spans="1:33" ht="12.75" x14ac:dyDescent="0.2">
      <c r="A167" s="56" t="s">
        <v>1427</v>
      </c>
      <c r="B167" s="76" t="s">
        <v>1423</v>
      </c>
      <c r="C167" s="73" t="s">
        <v>1422</v>
      </c>
      <c r="D167" s="73" t="s">
        <v>377</v>
      </c>
      <c r="E167" s="73" t="s">
        <v>159</v>
      </c>
      <c r="F167" s="34" t="s">
        <v>867</v>
      </c>
      <c r="G167" s="34" t="s">
        <v>451</v>
      </c>
      <c r="H167" s="59" t="s">
        <v>458</v>
      </c>
      <c r="I167" s="34" t="s">
        <v>1426</v>
      </c>
      <c r="J167" s="63" t="s">
        <v>1425</v>
      </c>
      <c r="K167" s="63"/>
      <c r="L167" s="77"/>
      <c r="M167" s="59"/>
      <c r="N167" s="59"/>
      <c r="O167" s="59"/>
      <c r="P167" s="59"/>
      <c r="Q167" s="58">
        <v>42334</v>
      </c>
      <c r="R167" s="63"/>
      <c r="S167" s="63"/>
      <c r="T167" s="63"/>
      <c r="U167" s="63"/>
      <c r="V167" s="63"/>
      <c r="W167" s="63"/>
      <c r="X167" s="58">
        <f>MAX(Játszóeszközök[[#This Row],[Időszakos ellenőrzés 2011.]:[Időszakos ellenőrzés 2020.]])</f>
        <v>42334</v>
      </c>
      <c r="Y167" s="57">
        <f>IF(X167&gt;=44044,YEAR(X167)+3,YEAR(X167)+4)</f>
        <v>2019</v>
      </c>
      <c r="Z167" s="34" t="s">
        <v>430</v>
      </c>
      <c r="AA167" s="59"/>
      <c r="AB167" s="58">
        <v>44018</v>
      </c>
      <c r="AC167" s="62"/>
      <c r="AD167" s="34"/>
      <c r="AE167" s="34" t="s">
        <v>157</v>
      </c>
      <c r="AF167" s="34" t="s">
        <v>156</v>
      </c>
      <c r="AG167" s="278"/>
    </row>
    <row r="168" spans="1:33" ht="12.75" x14ac:dyDescent="0.2">
      <c r="A168" s="56" t="s">
        <v>1424</v>
      </c>
      <c r="B168" s="76" t="s">
        <v>1423</v>
      </c>
      <c r="C168" s="73" t="s">
        <v>1422</v>
      </c>
      <c r="D168" s="73" t="s">
        <v>377</v>
      </c>
      <c r="E168" s="73" t="s">
        <v>159</v>
      </c>
      <c r="F168" s="34" t="s">
        <v>1421</v>
      </c>
      <c r="G168" s="34" t="s">
        <v>708</v>
      </c>
      <c r="H168" s="59" t="s">
        <v>1043</v>
      </c>
      <c r="I168" s="34"/>
      <c r="J168" s="63" t="s">
        <v>706</v>
      </c>
      <c r="K168" s="63"/>
      <c r="L168" s="77"/>
      <c r="M168" s="59"/>
      <c r="N168" s="59"/>
      <c r="O168" s="59"/>
      <c r="P168" s="59"/>
      <c r="Q168" s="58">
        <v>42334</v>
      </c>
      <c r="R168" s="63"/>
      <c r="S168" s="63"/>
      <c r="T168" s="63"/>
      <c r="U168" s="63"/>
      <c r="V168" s="58">
        <v>44158</v>
      </c>
      <c r="W168" s="58"/>
      <c r="X168" s="58">
        <f>MAX(Játszóeszközök[[#This Row],[Időszakos ellenőrzés 2011.]:[Időszakos ellenőrzés 2020.]])</f>
        <v>44158</v>
      </c>
      <c r="Y168" s="57">
        <f>IF(X168&gt;=44044,YEAR(X168)+3,YEAR(X168)+4)</f>
        <v>2023</v>
      </c>
      <c r="Z168" s="34" t="s">
        <v>463</v>
      </c>
      <c r="AA168" s="59" t="s">
        <v>1420</v>
      </c>
      <c r="AB168" s="63"/>
      <c r="AC168" s="62"/>
      <c r="AD168" s="34"/>
      <c r="AE168" s="34" t="s">
        <v>157</v>
      </c>
      <c r="AF168" s="34" t="s">
        <v>156</v>
      </c>
      <c r="AG168" s="278"/>
    </row>
    <row r="169" spans="1:33" s="78" customFormat="1" ht="12.75" hidden="1" x14ac:dyDescent="0.2">
      <c r="A169" s="89" t="s">
        <v>1419</v>
      </c>
      <c r="B169" s="88" t="s">
        <v>1391</v>
      </c>
      <c r="C169" s="87" t="s">
        <v>1366</v>
      </c>
      <c r="D169" s="87" t="s">
        <v>377</v>
      </c>
      <c r="E169" s="87" t="s">
        <v>445</v>
      </c>
      <c r="F169" s="79" t="s">
        <v>1383</v>
      </c>
      <c r="G169" s="79" t="s">
        <v>655</v>
      </c>
      <c r="H169" s="82" t="s">
        <v>655</v>
      </c>
      <c r="I169" s="79" t="s">
        <v>432</v>
      </c>
      <c r="J169" s="81" t="s">
        <v>432</v>
      </c>
      <c r="K169" s="81"/>
      <c r="L169" s="86"/>
      <c r="M169" s="82"/>
      <c r="N169" s="82"/>
      <c r="O169" s="82"/>
      <c r="P169" s="82"/>
      <c r="Q169" s="81"/>
      <c r="R169" s="81"/>
      <c r="S169" s="81"/>
      <c r="T169" s="81"/>
      <c r="U169" s="81"/>
      <c r="V169" s="81"/>
      <c r="W169" s="81"/>
      <c r="X169" s="84"/>
      <c r="Y169" s="83"/>
      <c r="Z169" s="79" t="s">
        <v>442</v>
      </c>
      <c r="AA169" s="82"/>
      <c r="AB169" s="81"/>
      <c r="AC169" s="96">
        <v>41884</v>
      </c>
      <c r="AD169" s="79"/>
      <c r="AE169" s="34" t="s">
        <v>157</v>
      </c>
      <c r="AF169" s="34" t="s">
        <v>156</v>
      </c>
      <c r="AG169" s="284"/>
    </row>
    <row r="170" spans="1:33" s="78" customFormat="1" ht="12.75" hidden="1" x14ac:dyDescent="0.2">
      <c r="A170" s="89" t="s">
        <v>1418</v>
      </c>
      <c r="B170" s="88" t="s">
        <v>1391</v>
      </c>
      <c r="C170" s="87" t="s">
        <v>1366</v>
      </c>
      <c r="D170" s="87" t="s">
        <v>377</v>
      </c>
      <c r="E170" s="87" t="s">
        <v>445</v>
      </c>
      <c r="F170" s="79" t="s">
        <v>520</v>
      </c>
      <c r="G170" s="34" t="s">
        <v>505</v>
      </c>
      <c r="H170" s="59" t="s">
        <v>504</v>
      </c>
      <c r="I170" s="79" t="s">
        <v>432</v>
      </c>
      <c r="J170" s="81" t="s">
        <v>432</v>
      </c>
      <c r="K170" s="81"/>
      <c r="L170" s="86"/>
      <c r="M170" s="82"/>
      <c r="N170" s="82"/>
      <c r="O170" s="82"/>
      <c r="P170" s="82"/>
      <c r="Q170" s="81"/>
      <c r="R170" s="81"/>
      <c r="S170" s="81"/>
      <c r="T170" s="81"/>
      <c r="U170" s="81"/>
      <c r="V170" s="81"/>
      <c r="W170" s="81"/>
      <c r="X170" s="84"/>
      <c r="Y170" s="83"/>
      <c r="Z170" s="79" t="s">
        <v>442</v>
      </c>
      <c r="AA170" s="82"/>
      <c r="AB170" s="81"/>
      <c r="AC170" s="96">
        <v>41884</v>
      </c>
      <c r="AD170" s="79"/>
      <c r="AE170" s="34" t="s">
        <v>157</v>
      </c>
      <c r="AF170" s="34" t="s">
        <v>156</v>
      </c>
      <c r="AG170" s="284"/>
    </row>
    <row r="171" spans="1:33" ht="24.75" customHeight="1" x14ac:dyDescent="0.2">
      <c r="A171" s="56" t="s">
        <v>1417</v>
      </c>
      <c r="B171" s="76" t="s">
        <v>1391</v>
      </c>
      <c r="C171" s="73" t="s">
        <v>1366</v>
      </c>
      <c r="D171" s="73" t="s">
        <v>377</v>
      </c>
      <c r="E171" s="73" t="s">
        <v>159</v>
      </c>
      <c r="F171" s="97" t="s">
        <v>1416</v>
      </c>
      <c r="G171" s="70" t="s">
        <v>708</v>
      </c>
      <c r="H171" s="59" t="s">
        <v>1415</v>
      </c>
      <c r="I171" s="61" t="s">
        <v>1414</v>
      </c>
      <c r="J171" s="58" t="s">
        <v>502</v>
      </c>
      <c r="K171" s="58"/>
      <c r="L171" s="72"/>
      <c r="M171" s="91"/>
      <c r="N171" s="91"/>
      <c r="O171" s="91"/>
      <c r="P171" s="91"/>
      <c r="Q171" s="58"/>
      <c r="R171" s="58"/>
      <c r="S171" s="58"/>
      <c r="T171" s="58">
        <v>43432</v>
      </c>
      <c r="U171" s="58"/>
      <c r="V171" s="58"/>
      <c r="W171" s="58"/>
      <c r="X171" s="58">
        <f>MAX(Játszóeszközök[[#This Row],[Időszakos ellenőrzés 2011.]:[Időszakos ellenőrzés 2020.]])</f>
        <v>43432</v>
      </c>
      <c r="Y171" s="57">
        <f t="shared" ref="Y171:Y177" si="8">IF(X171&gt;=44044,YEAR(X171)+3,YEAR(X171)+4)</f>
        <v>2022</v>
      </c>
      <c r="Z171" s="34" t="s">
        <v>430</v>
      </c>
      <c r="AA171" s="61"/>
      <c r="AB171" s="121"/>
      <c r="AC171" s="108"/>
      <c r="AD171" s="34"/>
      <c r="AE171" s="34" t="s">
        <v>157</v>
      </c>
      <c r="AF171" s="34" t="s">
        <v>156</v>
      </c>
      <c r="AG171" s="278"/>
    </row>
    <row r="172" spans="1:33" ht="12.75" x14ac:dyDescent="0.2">
      <c r="A172" s="56" t="s">
        <v>1413</v>
      </c>
      <c r="B172" s="76" t="s">
        <v>1391</v>
      </c>
      <c r="C172" s="73" t="s">
        <v>1366</v>
      </c>
      <c r="D172" s="73" t="s">
        <v>377</v>
      </c>
      <c r="E172" s="73" t="s">
        <v>159</v>
      </c>
      <c r="F172" s="97" t="s">
        <v>1412</v>
      </c>
      <c r="G172" s="70" t="s">
        <v>708</v>
      </c>
      <c r="H172" s="59" t="s">
        <v>1411</v>
      </c>
      <c r="I172" s="61" t="s">
        <v>1410</v>
      </c>
      <c r="J172" s="58" t="s">
        <v>502</v>
      </c>
      <c r="K172" s="58"/>
      <c r="L172" s="72"/>
      <c r="M172" s="91"/>
      <c r="N172" s="91"/>
      <c r="O172" s="91"/>
      <c r="P172" s="91"/>
      <c r="Q172" s="58"/>
      <c r="R172" s="58"/>
      <c r="S172" s="58"/>
      <c r="T172" s="58">
        <v>43432</v>
      </c>
      <c r="U172" s="58"/>
      <c r="V172" s="58"/>
      <c r="W172" s="58"/>
      <c r="X172" s="58">
        <f>MAX(Játszóeszközök[[#This Row],[Időszakos ellenőrzés 2011.]:[Időszakos ellenőrzés 2020.]])</f>
        <v>43432</v>
      </c>
      <c r="Y172" s="57">
        <f t="shared" si="8"/>
        <v>2022</v>
      </c>
      <c r="Z172" s="34" t="s">
        <v>430</v>
      </c>
      <c r="AA172" s="61"/>
      <c r="AB172" s="121"/>
      <c r="AC172" s="108"/>
      <c r="AD172" s="34"/>
      <c r="AE172" s="34" t="s">
        <v>157</v>
      </c>
      <c r="AF172" s="34" t="s">
        <v>156</v>
      </c>
      <c r="AG172" s="278"/>
    </row>
    <row r="173" spans="1:33" ht="12.75" x14ac:dyDescent="0.2">
      <c r="A173" s="56" t="s">
        <v>1409</v>
      </c>
      <c r="B173" s="76" t="s">
        <v>1391</v>
      </c>
      <c r="C173" s="73" t="s">
        <v>1366</v>
      </c>
      <c r="D173" s="73" t="s">
        <v>377</v>
      </c>
      <c r="E173" s="73" t="s">
        <v>159</v>
      </c>
      <c r="F173" s="97" t="s">
        <v>1408</v>
      </c>
      <c r="G173" s="70" t="s">
        <v>1395</v>
      </c>
      <c r="H173" s="59" t="s">
        <v>1407</v>
      </c>
      <c r="I173" s="61" t="s">
        <v>1406</v>
      </c>
      <c r="J173" s="58" t="s">
        <v>502</v>
      </c>
      <c r="K173" s="58"/>
      <c r="L173" s="72"/>
      <c r="M173" s="91"/>
      <c r="N173" s="91"/>
      <c r="O173" s="91"/>
      <c r="P173" s="91"/>
      <c r="Q173" s="58"/>
      <c r="R173" s="58"/>
      <c r="S173" s="58"/>
      <c r="T173" s="58">
        <v>43432</v>
      </c>
      <c r="U173" s="58"/>
      <c r="V173" s="58"/>
      <c r="W173" s="58"/>
      <c r="X173" s="58">
        <f>MAX(Játszóeszközök[[#This Row],[Időszakos ellenőrzés 2011.]:[Időszakos ellenőrzés 2020.]])</f>
        <v>43432</v>
      </c>
      <c r="Y173" s="57">
        <f t="shared" si="8"/>
        <v>2022</v>
      </c>
      <c r="Z173" s="34" t="s">
        <v>430</v>
      </c>
      <c r="AA173" s="61"/>
      <c r="AB173" s="121"/>
      <c r="AC173" s="108"/>
      <c r="AD173" s="34"/>
      <c r="AE173" s="34" t="s">
        <v>157</v>
      </c>
      <c r="AF173" s="34" t="s">
        <v>156</v>
      </c>
      <c r="AG173" s="278"/>
    </row>
    <row r="174" spans="1:33" ht="12.75" x14ac:dyDescent="0.2">
      <c r="A174" s="56" t="s">
        <v>1405</v>
      </c>
      <c r="B174" s="76" t="s">
        <v>1391</v>
      </c>
      <c r="C174" s="73" t="s">
        <v>1366</v>
      </c>
      <c r="D174" s="73" t="s">
        <v>377</v>
      </c>
      <c r="E174" s="73" t="s">
        <v>159</v>
      </c>
      <c r="F174" s="97" t="s">
        <v>1404</v>
      </c>
      <c r="G174" s="70" t="s">
        <v>708</v>
      </c>
      <c r="H174" s="59" t="s">
        <v>1403</v>
      </c>
      <c r="I174" s="61" t="s">
        <v>1402</v>
      </c>
      <c r="J174" s="58" t="s">
        <v>502</v>
      </c>
      <c r="K174" s="58"/>
      <c r="L174" s="72"/>
      <c r="M174" s="91"/>
      <c r="N174" s="91"/>
      <c r="O174" s="91"/>
      <c r="P174" s="91"/>
      <c r="Q174" s="58"/>
      <c r="R174" s="58"/>
      <c r="S174" s="58"/>
      <c r="T174" s="58">
        <v>43432</v>
      </c>
      <c r="U174" s="58"/>
      <c r="V174" s="58"/>
      <c r="W174" s="58"/>
      <c r="X174" s="58">
        <f>MAX(Játszóeszközök[[#This Row],[Időszakos ellenőrzés 2011.]:[Időszakos ellenőrzés 2020.]])</f>
        <v>43432</v>
      </c>
      <c r="Y174" s="57">
        <f t="shared" si="8"/>
        <v>2022</v>
      </c>
      <c r="Z174" s="34" t="s">
        <v>430</v>
      </c>
      <c r="AA174" s="61"/>
      <c r="AB174" s="121"/>
      <c r="AC174" s="108"/>
      <c r="AD174" s="34"/>
      <c r="AE174" s="34" t="s">
        <v>157</v>
      </c>
      <c r="AF174" s="34" t="s">
        <v>156</v>
      </c>
      <c r="AG174" s="278"/>
    </row>
    <row r="175" spans="1:33" ht="12.75" x14ac:dyDescent="0.2">
      <c r="A175" s="56" t="s">
        <v>1401</v>
      </c>
      <c r="B175" s="76" t="s">
        <v>1391</v>
      </c>
      <c r="C175" s="73" t="s">
        <v>1366</v>
      </c>
      <c r="D175" s="73" t="s">
        <v>377</v>
      </c>
      <c r="E175" s="73" t="s">
        <v>159</v>
      </c>
      <c r="F175" s="97" t="s">
        <v>1400</v>
      </c>
      <c r="G175" s="70" t="s">
        <v>708</v>
      </c>
      <c r="H175" s="59" t="s">
        <v>1399</v>
      </c>
      <c r="I175" s="61" t="s">
        <v>1398</v>
      </c>
      <c r="J175" s="58" t="s">
        <v>502</v>
      </c>
      <c r="K175" s="58"/>
      <c r="L175" s="72"/>
      <c r="M175" s="91"/>
      <c r="N175" s="91"/>
      <c r="O175" s="91"/>
      <c r="P175" s="91"/>
      <c r="Q175" s="58"/>
      <c r="R175" s="58"/>
      <c r="S175" s="58"/>
      <c r="T175" s="58">
        <v>43432</v>
      </c>
      <c r="U175" s="58"/>
      <c r="V175" s="58"/>
      <c r="W175" s="58"/>
      <c r="X175" s="58">
        <f>MAX(Játszóeszközök[[#This Row],[Időszakos ellenőrzés 2011.]:[Időszakos ellenőrzés 2020.]])</f>
        <v>43432</v>
      </c>
      <c r="Y175" s="57">
        <f t="shared" si="8"/>
        <v>2022</v>
      </c>
      <c r="Z175" s="34" t="s">
        <v>430</v>
      </c>
      <c r="AA175" s="61"/>
      <c r="AB175" s="121"/>
      <c r="AC175" s="108"/>
      <c r="AD175" s="34"/>
      <c r="AE175" s="34" t="s">
        <v>157</v>
      </c>
      <c r="AF175" s="34" t="s">
        <v>156</v>
      </c>
      <c r="AG175" s="278"/>
    </row>
    <row r="176" spans="1:33" ht="12.75" x14ac:dyDescent="0.2">
      <c r="A176" s="56" t="s">
        <v>1397</v>
      </c>
      <c r="B176" s="76" t="s">
        <v>1391</v>
      </c>
      <c r="C176" s="73" t="s">
        <v>1366</v>
      </c>
      <c r="D176" s="73" t="s">
        <v>377</v>
      </c>
      <c r="E176" s="73" t="s">
        <v>159</v>
      </c>
      <c r="F176" s="97" t="s">
        <v>1396</v>
      </c>
      <c r="G176" s="70" t="s">
        <v>1395</v>
      </c>
      <c r="H176" s="59" t="s">
        <v>1394</v>
      </c>
      <c r="I176" s="34" t="s">
        <v>1393</v>
      </c>
      <c r="J176" s="58" t="s">
        <v>502</v>
      </c>
      <c r="K176" s="58"/>
      <c r="L176" s="72"/>
      <c r="M176" s="91"/>
      <c r="N176" s="91"/>
      <c r="O176" s="91"/>
      <c r="P176" s="91"/>
      <c r="Q176" s="58"/>
      <c r="R176" s="58"/>
      <c r="S176" s="58"/>
      <c r="T176" s="58">
        <v>43432</v>
      </c>
      <c r="U176" s="58"/>
      <c r="V176" s="58"/>
      <c r="W176" s="58"/>
      <c r="X176" s="58">
        <f>MAX(Játszóeszközök[[#This Row],[Időszakos ellenőrzés 2011.]:[Időszakos ellenőrzés 2020.]])</f>
        <v>43432</v>
      </c>
      <c r="Y176" s="57">
        <f t="shared" si="8"/>
        <v>2022</v>
      </c>
      <c r="Z176" s="34" t="s">
        <v>430</v>
      </c>
      <c r="AA176" s="59"/>
      <c r="AB176" s="63"/>
      <c r="AC176" s="62"/>
      <c r="AD176" s="34"/>
      <c r="AE176" s="34" t="s">
        <v>157</v>
      </c>
      <c r="AF176" s="34" t="s">
        <v>156</v>
      </c>
      <c r="AG176" s="278"/>
    </row>
    <row r="177" spans="1:33" ht="12.75" x14ac:dyDescent="0.2">
      <c r="A177" s="56" t="s">
        <v>1392</v>
      </c>
      <c r="B177" s="76" t="s">
        <v>1391</v>
      </c>
      <c r="C177" s="73" t="s">
        <v>1366</v>
      </c>
      <c r="D177" s="73" t="s">
        <v>377</v>
      </c>
      <c r="E177" s="73" t="s">
        <v>159</v>
      </c>
      <c r="F177" s="97" t="s">
        <v>1390</v>
      </c>
      <c r="G177" s="70" t="s">
        <v>937</v>
      </c>
      <c r="H177" s="59"/>
      <c r="I177" s="34" t="s">
        <v>936</v>
      </c>
      <c r="J177" s="58">
        <v>43868</v>
      </c>
      <c r="K177" s="58"/>
      <c r="L177" s="72"/>
      <c r="M177" s="91"/>
      <c r="N177" s="91"/>
      <c r="O177" s="91"/>
      <c r="P177" s="91"/>
      <c r="Q177" s="58"/>
      <c r="R177" s="58"/>
      <c r="S177" s="58"/>
      <c r="T177" s="58"/>
      <c r="U177" s="58"/>
      <c r="V177" s="75">
        <v>43909</v>
      </c>
      <c r="W177" s="75"/>
      <c r="X177" s="58">
        <f>MAX(Játszóeszközök[[#This Row],[Időszakos ellenőrzés 2011.]:[Időszakos ellenőrzés 2020.]])</f>
        <v>43909</v>
      </c>
      <c r="Y177" s="57">
        <f t="shared" si="8"/>
        <v>2024</v>
      </c>
      <c r="Z177" s="34" t="s">
        <v>430</v>
      </c>
      <c r="AA177" s="59"/>
      <c r="AB177" s="63"/>
      <c r="AC177" s="62"/>
      <c r="AD177" s="34"/>
      <c r="AE177" s="34" t="s">
        <v>157</v>
      </c>
      <c r="AF177" s="34" t="s">
        <v>156</v>
      </c>
      <c r="AG177" s="278"/>
    </row>
    <row r="178" spans="1:33" s="78" customFormat="1" ht="25.5" hidden="1" x14ac:dyDescent="0.2">
      <c r="A178" s="89" t="s">
        <v>1389</v>
      </c>
      <c r="B178" s="88" t="s">
        <v>1388</v>
      </c>
      <c r="C178" s="87" t="s">
        <v>161</v>
      </c>
      <c r="D178" s="87" t="s">
        <v>377</v>
      </c>
      <c r="E178" s="87" t="s">
        <v>445</v>
      </c>
      <c r="F178" s="79" t="s">
        <v>1387</v>
      </c>
      <c r="G178" s="79" t="s">
        <v>655</v>
      </c>
      <c r="H178" s="82" t="s">
        <v>655</v>
      </c>
      <c r="I178" s="79" t="s">
        <v>432</v>
      </c>
      <c r="J178" s="81" t="s">
        <v>432</v>
      </c>
      <c r="K178" s="81"/>
      <c r="L178" s="86"/>
      <c r="M178" s="82"/>
      <c r="N178" s="82"/>
      <c r="O178" s="82"/>
      <c r="P178" s="82"/>
      <c r="Q178" s="81"/>
      <c r="R178" s="81"/>
      <c r="S178" s="84">
        <v>42982</v>
      </c>
      <c r="T178" s="81"/>
      <c r="U178" s="81"/>
      <c r="V178" s="81"/>
      <c r="W178" s="81"/>
      <c r="X178" s="84">
        <f>MAX(Játszóeszközök[[#This Row],[Időszakos ellenőrzés 2011.]:[Időszakos ellenőrzés 2020.]])</f>
        <v>42982</v>
      </c>
      <c r="Y178" s="83"/>
      <c r="Z178" s="79" t="s">
        <v>442</v>
      </c>
      <c r="AA178" s="94"/>
      <c r="AB178" s="84"/>
      <c r="AC178" s="96">
        <v>42996</v>
      </c>
      <c r="AD178" s="79"/>
      <c r="AE178" s="34" t="s">
        <v>157</v>
      </c>
      <c r="AF178" s="34" t="s">
        <v>156</v>
      </c>
      <c r="AG178" s="284"/>
    </row>
    <row r="179" spans="1:33" ht="25.5" x14ac:dyDescent="0.2">
      <c r="A179" s="56" t="s">
        <v>1386</v>
      </c>
      <c r="B179" s="76" t="s">
        <v>1384</v>
      </c>
      <c r="C179" s="73" t="s">
        <v>1366</v>
      </c>
      <c r="D179" s="73" t="s">
        <v>377</v>
      </c>
      <c r="E179" s="73" t="s">
        <v>159</v>
      </c>
      <c r="F179" s="34" t="s">
        <v>1283</v>
      </c>
      <c r="G179" s="34" t="s">
        <v>505</v>
      </c>
      <c r="H179" s="59" t="s">
        <v>504</v>
      </c>
      <c r="I179" s="34" t="s">
        <v>432</v>
      </c>
      <c r="J179" s="63" t="s">
        <v>432</v>
      </c>
      <c r="K179" s="63"/>
      <c r="L179" s="77" t="s">
        <v>496</v>
      </c>
      <c r="M179" s="59"/>
      <c r="N179" s="59"/>
      <c r="O179" s="59"/>
      <c r="P179" s="59"/>
      <c r="Q179" s="63"/>
      <c r="R179" s="63"/>
      <c r="S179" s="63"/>
      <c r="T179" s="58">
        <v>43432</v>
      </c>
      <c r="U179" s="63"/>
      <c r="V179" s="63"/>
      <c r="W179" s="63"/>
      <c r="X179" s="58">
        <f>MAX(Játszóeszközök[[#This Row],[Időszakos ellenőrzés 2011.]:[Időszakos ellenőrzés 2020.]])</f>
        <v>43432</v>
      </c>
      <c r="Y179" s="57">
        <f t="shared" ref="Y179:Y194" si="9">IF(X179&gt;=44044,YEAR(X179)+3,YEAR(X179)+4)</f>
        <v>2022</v>
      </c>
      <c r="Z179" s="34" t="s">
        <v>517</v>
      </c>
      <c r="AA179" s="59"/>
      <c r="AB179" s="63"/>
      <c r="AC179" s="62"/>
      <c r="AD179" s="34"/>
      <c r="AE179" s="34" t="s">
        <v>157</v>
      </c>
      <c r="AF179" s="34" t="s">
        <v>156</v>
      </c>
      <c r="AG179" s="278"/>
    </row>
    <row r="180" spans="1:33" ht="25.5" x14ac:dyDescent="0.2">
      <c r="A180" s="56" t="s">
        <v>1385</v>
      </c>
      <c r="B180" s="76" t="s">
        <v>1384</v>
      </c>
      <c r="C180" s="73" t="s">
        <v>1366</v>
      </c>
      <c r="D180" s="73" t="s">
        <v>377</v>
      </c>
      <c r="E180" s="73" t="s">
        <v>159</v>
      </c>
      <c r="F180" s="34" t="s">
        <v>1383</v>
      </c>
      <c r="G180" s="34" t="s">
        <v>655</v>
      </c>
      <c r="H180" s="59" t="s">
        <v>1276</v>
      </c>
      <c r="I180" s="34" t="s">
        <v>432</v>
      </c>
      <c r="J180" s="63" t="s">
        <v>432</v>
      </c>
      <c r="K180" s="63"/>
      <c r="L180" s="77"/>
      <c r="M180" s="59"/>
      <c r="N180" s="59"/>
      <c r="O180" s="59"/>
      <c r="P180" s="59"/>
      <c r="Q180" s="63"/>
      <c r="R180" s="63"/>
      <c r="S180" s="63"/>
      <c r="T180" s="58">
        <v>43432</v>
      </c>
      <c r="U180" s="63"/>
      <c r="V180" s="63"/>
      <c r="W180" s="63"/>
      <c r="X180" s="58">
        <f>MAX(Játszóeszközök[[#This Row],[Időszakos ellenőrzés 2011.]:[Időszakos ellenőrzés 2020.]])</f>
        <v>43432</v>
      </c>
      <c r="Y180" s="57">
        <f t="shared" si="9"/>
        <v>2022</v>
      </c>
      <c r="Z180" s="34" t="s">
        <v>517</v>
      </c>
      <c r="AA180" s="59"/>
      <c r="AB180" s="63"/>
      <c r="AC180" s="62"/>
      <c r="AD180" s="34"/>
      <c r="AE180" s="34" t="s">
        <v>157</v>
      </c>
      <c r="AF180" s="34" t="s">
        <v>156</v>
      </c>
      <c r="AG180" s="278"/>
    </row>
    <row r="181" spans="1:33" ht="25.5" x14ac:dyDescent="0.2">
      <c r="A181" s="56" t="s">
        <v>1382</v>
      </c>
      <c r="B181" s="76" t="s">
        <v>1367</v>
      </c>
      <c r="C181" s="73" t="s">
        <v>1366</v>
      </c>
      <c r="D181" s="73" t="s">
        <v>377</v>
      </c>
      <c r="E181" s="73" t="s">
        <v>159</v>
      </c>
      <c r="F181" s="34" t="s">
        <v>1266</v>
      </c>
      <c r="G181" s="34" t="s">
        <v>505</v>
      </c>
      <c r="H181" s="59" t="s">
        <v>504</v>
      </c>
      <c r="I181" s="34" t="s">
        <v>1381</v>
      </c>
      <c r="J181" s="63" t="s">
        <v>432</v>
      </c>
      <c r="K181" s="63"/>
      <c r="L181" s="77" t="s">
        <v>496</v>
      </c>
      <c r="M181" s="59"/>
      <c r="N181" s="59"/>
      <c r="O181" s="59"/>
      <c r="P181" s="59"/>
      <c r="Q181" s="63"/>
      <c r="R181" s="63"/>
      <c r="S181" s="63"/>
      <c r="T181" s="58">
        <v>43432</v>
      </c>
      <c r="U181" s="63"/>
      <c r="V181" s="63"/>
      <c r="W181" s="63"/>
      <c r="X181" s="58">
        <f>MAX(Játszóeszközök[[#This Row],[Időszakos ellenőrzés 2011.]:[Időszakos ellenőrzés 2020.]])</f>
        <v>43432</v>
      </c>
      <c r="Y181" s="57">
        <f t="shared" si="9"/>
        <v>2022</v>
      </c>
      <c r="Z181" s="34" t="s">
        <v>517</v>
      </c>
      <c r="AA181" s="91"/>
      <c r="AB181" s="58"/>
      <c r="AC181" s="62"/>
      <c r="AD181" s="34"/>
      <c r="AE181" s="34" t="s">
        <v>157</v>
      </c>
      <c r="AF181" s="34" t="s">
        <v>156</v>
      </c>
      <c r="AG181" s="278"/>
    </row>
    <row r="182" spans="1:33" ht="25.5" x14ac:dyDescent="0.2">
      <c r="A182" s="56" t="s">
        <v>1380</v>
      </c>
      <c r="B182" s="76" t="s">
        <v>1367</v>
      </c>
      <c r="C182" s="73" t="s">
        <v>1366</v>
      </c>
      <c r="D182" s="73" t="s">
        <v>377</v>
      </c>
      <c r="E182" s="73" t="s">
        <v>159</v>
      </c>
      <c r="F182" s="34" t="s">
        <v>1379</v>
      </c>
      <c r="G182" s="34" t="s">
        <v>655</v>
      </c>
      <c r="H182" s="59" t="s">
        <v>1276</v>
      </c>
      <c r="I182" s="34" t="s">
        <v>1378</v>
      </c>
      <c r="J182" s="63" t="s">
        <v>432</v>
      </c>
      <c r="K182" s="63"/>
      <c r="L182" s="77"/>
      <c r="M182" s="59"/>
      <c r="N182" s="59"/>
      <c r="O182" s="59"/>
      <c r="P182" s="59"/>
      <c r="Q182" s="63"/>
      <c r="R182" s="63"/>
      <c r="S182" s="63"/>
      <c r="T182" s="58">
        <v>43432</v>
      </c>
      <c r="U182" s="63"/>
      <c r="V182" s="63"/>
      <c r="W182" s="63"/>
      <c r="X182" s="58"/>
      <c r="Y182" s="57">
        <f t="shared" si="9"/>
        <v>1904</v>
      </c>
      <c r="Z182" s="34"/>
      <c r="AA182" s="91"/>
      <c r="AB182" s="58"/>
      <c r="AC182" s="62"/>
      <c r="AD182" s="34"/>
      <c r="AE182" s="34" t="s">
        <v>157</v>
      </c>
      <c r="AF182" s="34" t="s">
        <v>156</v>
      </c>
      <c r="AG182" s="278"/>
    </row>
    <row r="183" spans="1:33" ht="25.5" x14ac:dyDescent="0.2">
      <c r="A183" s="56" t="s">
        <v>1377</v>
      </c>
      <c r="B183" s="76" t="s">
        <v>1367</v>
      </c>
      <c r="C183" s="73" t="s">
        <v>1366</v>
      </c>
      <c r="D183" s="73" t="s">
        <v>377</v>
      </c>
      <c r="E183" s="73" t="s">
        <v>159</v>
      </c>
      <c r="F183" s="34" t="s">
        <v>1376</v>
      </c>
      <c r="G183" s="34" t="s">
        <v>655</v>
      </c>
      <c r="H183" s="59" t="s">
        <v>1276</v>
      </c>
      <c r="I183" s="34" t="s">
        <v>1375</v>
      </c>
      <c r="J183" s="63" t="s">
        <v>432</v>
      </c>
      <c r="K183" s="63"/>
      <c r="L183" s="77"/>
      <c r="M183" s="59"/>
      <c r="N183" s="59"/>
      <c r="O183" s="59"/>
      <c r="P183" s="59"/>
      <c r="Q183" s="63"/>
      <c r="R183" s="63"/>
      <c r="S183" s="63"/>
      <c r="T183" s="58">
        <v>43432</v>
      </c>
      <c r="U183" s="63"/>
      <c r="V183" s="58">
        <v>44158</v>
      </c>
      <c r="W183" s="58"/>
      <c r="X183" s="58">
        <f>MAX(Játszóeszközök[[#This Row],[Időszakos ellenőrzés 2011.]:[Időszakos ellenőrzés 2020.]])</f>
        <v>44158</v>
      </c>
      <c r="Y183" s="57">
        <f t="shared" si="9"/>
        <v>2023</v>
      </c>
      <c r="Z183" s="34" t="s">
        <v>430</v>
      </c>
      <c r="AA183" s="59"/>
      <c r="AB183" s="63"/>
      <c r="AC183" s="62"/>
      <c r="AD183" s="34"/>
      <c r="AE183" s="34" t="s">
        <v>157</v>
      </c>
      <c r="AF183" s="34" t="s">
        <v>156</v>
      </c>
      <c r="AG183" s="278"/>
    </row>
    <row r="184" spans="1:33" ht="25.5" x14ac:dyDescent="0.2">
      <c r="A184" s="56" t="s">
        <v>1374</v>
      </c>
      <c r="B184" s="76" t="s">
        <v>1367</v>
      </c>
      <c r="C184" s="73" t="s">
        <v>1366</v>
      </c>
      <c r="D184" s="73" t="s">
        <v>377</v>
      </c>
      <c r="E184" s="73" t="s">
        <v>159</v>
      </c>
      <c r="F184" s="34" t="s">
        <v>1373</v>
      </c>
      <c r="G184" s="34" t="s">
        <v>505</v>
      </c>
      <c r="H184" s="59" t="s">
        <v>504</v>
      </c>
      <c r="I184" s="34" t="s">
        <v>1372</v>
      </c>
      <c r="J184" s="63" t="s">
        <v>432</v>
      </c>
      <c r="K184" s="63"/>
      <c r="L184" s="77" t="s">
        <v>492</v>
      </c>
      <c r="M184" s="59"/>
      <c r="N184" s="59"/>
      <c r="O184" s="59"/>
      <c r="P184" s="59"/>
      <c r="Q184" s="63"/>
      <c r="R184" s="63"/>
      <c r="S184" s="63"/>
      <c r="T184" s="58">
        <v>43432</v>
      </c>
      <c r="U184" s="63"/>
      <c r="V184" s="63"/>
      <c r="W184" s="63"/>
      <c r="X184" s="58">
        <f>MAX(Játszóeszközök[[#This Row],[Időszakos ellenőrzés 2011.]:[Időszakos ellenőrzés 2020.]])</f>
        <v>43432</v>
      </c>
      <c r="Y184" s="57">
        <f t="shared" si="9"/>
        <v>2022</v>
      </c>
      <c r="Z184" s="34" t="s">
        <v>517</v>
      </c>
      <c r="AA184" s="91"/>
      <c r="AB184" s="58"/>
      <c r="AC184" s="62"/>
      <c r="AD184" s="34"/>
      <c r="AE184" s="34" t="s">
        <v>157</v>
      </c>
      <c r="AF184" s="34" t="s">
        <v>156</v>
      </c>
      <c r="AG184" s="278"/>
    </row>
    <row r="185" spans="1:33" ht="25.5" x14ac:dyDescent="0.2">
      <c r="A185" s="56" t="s">
        <v>1371</v>
      </c>
      <c r="B185" s="76" t="s">
        <v>1367</v>
      </c>
      <c r="C185" s="73" t="s">
        <v>1366</v>
      </c>
      <c r="D185" s="73" t="s">
        <v>377</v>
      </c>
      <c r="E185" s="73" t="s">
        <v>159</v>
      </c>
      <c r="F185" s="34" t="s">
        <v>1370</v>
      </c>
      <c r="G185" s="34" t="s">
        <v>505</v>
      </c>
      <c r="H185" s="59" t="s">
        <v>504</v>
      </c>
      <c r="I185" s="34" t="s">
        <v>1369</v>
      </c>
      <c r="J185" s="63" t="s">
        <v>432</v>
      </c>
      <c r="K185" s="63"/>
      <c r="L185" s="77" t="s">
        <v>492</v>
      </c>
      <c r="M185" s="59"/>
      <c r="N185" s="59"/>
      <c r="O185" s="59"/>
      <c r="P185" s="59"/>
      <c r="Q185" s="63"/>
      <c r="R185" s="63"/>
      <c r="S185" s="63"/>
      <c r="T185" s="58">
        <v>43432</v>
      </c>
      <c r="U185" s="63"/>
      <c r="V185" s="63"/>
      <c r="W185" s="63"/>
      <c r="X185" s="58">
        <f>MAX(Játszóeszközök[[#This Row],[Időszakos ellenőrzés 2011.]:[Időszakos ellenőrzés 2020.]])</f>
        <v>43432</v>
      </c>
      <c r="Y185" s="57">
        <f t="shared" si="9"/>
        <v>2022</v>
      </c>
      <c r="Z185" s="34" t="s">
        <v>517</v>
      </c>
      <c r="AA185" s="91"/>
      <c r="AB185" s="58"/>
      <c r="AC185" s="62"/>
      <c r="AD185" s="34"/>
      <c r="AE185" s="34" t="s">
        <v>157</v>
      </c>
      <c r="AF185" s="34" t="s">
        <v>156</v>
      </c>
      <c r="AG185" s="278"/>
    </row>
    <row r="186" spans="1:33" ht="25.5" x14ac:dyDescent="0.2">
      <c r="A186" s="56" t="s">
        <v>1368</v>
      </c>
      <c r="B186" s="76" t="s">
        <v>1367</v>
      </c>
      <c r="C186" s="73" t="s">
        <v>1366</v>
      </c>
      <c r="D186" s="73" t="s">
        <v>377</v>
      </c>
      <c r="E186" s="73" t="s">
        <v>159</v>
      </c>
      <c r="F186" s="34" t="s">
        <v>1365</v>
      </c>
      <c r="G186" s="34" t="s">
        <v>505</v>
      </c>
      <c r="H186" s="59" t="s">
        <v>504</v>
      </c>
      <c r="I186" s="34" t="s">
        <v>1364</v>
      </c>
      <c r="J186" s="63" t="s">
        <v>432</v>
      </c>
      <c r="K186" s="63"/>
      <c r="L186" s="77" t="s">
        <v>483</v>
      </c>
      <c r="M186" s="59"/>
      <c r="N186" s="59"/>
      <c r="O186" s="59"/>
      <c r="P186" s="59"/>
      <c r="Q186" s="63"/>
      <c r="R186" s="63"/>
      <c r="S186" s="63"/>
      <c r="T186" s="58">
        <v>43432</v>
      </c>
      <c r="U186" s="63"/>
      <c r="V186" s="63"/>
      <c r="W186" s="63"/>
      <c r="X186" s="58">
        <f>MAX(Játszóeszközök[[#This Row],[Időszakos ellenőrzés 2011.]:[Időszakos ellenőrzés 2020.]])</f>
        <v>43432</v>
      </c>
      <c r="Y186" s="57">
        <f t="shared" si="9"/>
        <v>2022</v>
      </c>
      <c r="Z186" s="34" t="s">
        <v>517</v>
      </c>
      <c r="AA186" s="91"/>
      <c r="AB186" s="58"/>
      <c r="AC186" s="62"/>
      <c r="AD186" s="34"/>
      <c r="AE186" s="34" t="s">
        <v>157</v>
      </c>
      <c r="AF186" s="34" t="s">
        <v>156</v>
      </c>
      <c r="AG186" s="278"/>
    </row>
    <row r="187" spans="1:33" ht="12.75" x14ac:dyDescent="0.2">
      <c r="A187" s="56" t="s">
        <v>1363</v>
      </c>
      <c r="B187" s="76" t="s">
        <v>162</v>
      </c>
      <c r="C187" s="73" t="s">
        <v>161</v>
      </c>
      <c r="D187" s="73" t="s">
        <v>377</v>
      </c>
      <c r="E187" s="73" t="s">
        <v>159</v>
      </c>
      <c r="F187" s="34" t="s">
        <v>520</v>
      </c>
      <c r="G187" s="34" t="s">
        <v>434</v>
      </c>
      <c r="H187" s="59" t="s">
        <v>497</v>
      </c>
      <c r="I187" s="34" t="s">
        <v>477</v>
      </c>
      <c r="J187" s="58" t="s">
        <v>810</v>
      </c>
      <c r="K187" s="58"/>
      <c r="L187" s="72" t="s">
        <v>1362</v>
      </c>
      <c r="M187" s="91"/>
      <c r="N187" s="91"/>
      <c r="O187" s="91"/>
      <c r="P187" s="91"/>
      <c r="Q187" s="58"/>
      <c r="R187" s="58"/>
      <c r="S187" s="58"/>
      <c r="T187" s="58">
        <v>43433</v>
      </c>
      <c r="U187" s="58"/>
      <c r="V187" s="58">
        <v>44158</v>
      </c>
      <c r="W187" s="58"/>
      <c r="X187" s="58">
        <f>MAX(Játszóeszközök[[#This Row],[Időszakos ellenőrzés 2011.]:[Időszakos ellenőrzés 2020.]])</f>
        <v>44158</v>
      </c>
      <c r="Y187" s="57">
        <f t="shared" si="9"/>
        <v>2023</v>
      </c>
      <c r="Z187" s="34" t="s">
        <v>463</v>
      </c>
      <c r="AA187" s="59" t="s">
        <v>760</v>
      </c>
      <c r="AB187" s="58">
        <v>44091</v>
      </c>
      <c r="AC187" s="62"/>
      <c r="AD187" s="34"/>
      <c r="AE187" s="34" t="s">
        <v>157</v>
      </c>
      <c r="AF187" s="34" t="s">
        <v>156</v>
      </c>
      <c r="AG187" s="278"/>
    </row>
    <row r="188" spans="1:33" ht="12.75" x14ac:dyDescent="0.2">
      <c r="A188" s="56" t="s">
        <v>1361</v>
      </c>
      <c r="B188" s="76" t="s">
        <v>162</v>
      </c>
      <c r="C188" s="73" t="s">
        <v>161</v>
      </c>
      <c r="D188" s="73" t="s">
        <v>377</v>
      </c>
      <c r="E188" s="73" t="s">
        <v>159</v>
      </c>
      <c r="F188" s="34" t="s">
        <v>1360</v>
      </c>
      <c r="G188" s="34" t="s">
        <v>434</v>
      </c>
      <c r="H188" s="59" t="s">
        <v>458</v>
      </c>
      <c r="I188" s="34" t="s">
        <v>477</v>
      </c>
      <c r="J188" s="58" t="s">
        <v>810</v>
      </c>
      <c r="K188" s="58"/>
      <c r="L188" s="72"/>
      <c r="M188" s="91"/>
      <c r="N188" s="91"/>
      <c r="O188" s="91"/>
      <c r="P188" s="91"/>
      <c r="Q188" s="58"/>
      <c r="R188" s="58"/>
      <c r="S188" s="58"/>
      <c r="T188" s="58">
        <v>42697</v>
      </c>
      <c r="U188" s="58"/>
      <c r="V188" s="58">
        <v>44158</v>
      </c>
      <c r="W188" s="58"/>
      <c r="X188" s="58">
        <f>MAX(Játszóeszközök[[#This Row],[Időszakos ellenőrzés 2011.]:[Időszakos ellenőrzés 2020.]])</f>
        <v>44158</v>
      </c>
      <c r="Y188" s="57">
        <f t="shared" si="9"/>
        <v>2023</v>
      </c>
      <c r="Z188" s="34" t="s">
        <v>463</v>
      </c>
      <c r="AA188" s="59" t="s">
        <v>1195</v>
      </c>
      <c r="AB188" s="58">
        <v>44090</v>
      </c>
      <c r="AC188" s="62"/>
      <c r="AD188" s="34"/>
      <c r="AE188" s="34" t="s">
        <v>157</v>
      </c>
      <c r="AF188" s="34" t="s">
        <v>156</v>
      </c>
      <c r="AG188" s="278"/>
    </row>
    <row r="189" spans="1:33" ht="12.75" x14ac:dyDescent="0.2">
      <c r="A189" s="56" t="s">
        <v>1359</v>
      </c>
      <c r="B189" s="76" t="s">
        <v>162</v>
      </c>
      <c r="C189" s="73" t="s">
        <v>161</v>
      </c>
      <c r="D189" s="73" t="s">
        <v>377</v>
      </c>
      <c r="E189" s="73" t="s">
        <v>159</v>
      </c>
      <c r="F189" s="34" t="s">
        <v>1358</v>
      </c>
      <c r="G189" s="34" t="s">
        <v>1357</v>
      </c>
      <c r="H189" s="59" t="s">
        <v>1356</v>
      </c>
      <c r="I189" s="34" t="s">
        <v>1355</v>
      </c>
      <c r="J189" s="58">
        <v>39792</v>
      </c>
      <c r="K189" s="58"/>
      <c r="L189" s="72"/>
      <c r="M189" s="91"/>
      <c r="N189" s="91"/>
      <c r="O189" s="91"/>
      <c r="P189" s="91"/>
      <c r="Q189" s="58"/>
      <c r="R189" s="58"/>
      <c r="S189" s="58"/>
      <c r="T189" s="58">
        <v>43433</v>
      </c>
      <c r="U189" s="58"/>
      <c r="V189" s="58">
        <v>44158</v>
      </c>
      <c r="W189" s="58"/>
      <c r="X189" s="58">
        <f>MAX(Játszóeszközök[[#This Row],[Időszakos ellenőrzés 2011.]:[Időszakos ellenőrzés 2020.]])</f>
        <v>44158</v>
      </c>
      <c r="Y189" s="57">
        <f t="shared" si="9"/>
        <v>2023</v>
      </c>
      <c r="Z189" s="34" t="s">
        <v>463</v>
      </c>
      <c r="AA189" s="59" t="s">
        <v>1354</v>
      </c>
      <c r="AB189" s="58">
        <v>44090</v>
      </c>
      <c r="AC189" s="62"/>
      <c r="AD189" s="34"/>
      <c r="AE189" s="34" t="s">
        <v>157</v>
      </c>
      <c r="AF189" s="34" t="s">
        <v>156</v>
      </c>
      <c r="AG189" s="278"/>
    </row>
    <row r="190" spans="1:33" ht="12.75" x14ac:dyDescent="0.2">
      <c r="A190" s="56" t="s">
        <v>1353</v>
      </c>
      <c r="B190" s="76" t="s">
        <v>162</v>
      </c>
      <c r="C190" s="73" t="s">
        <v>161</v>
      </c>
      <c r="D190" s="73" t="s">
        <v>377</v>
      </c>
      <c r="E190" s="73" t="s">
        <v>159</v>
      </c>
      <c r="F190" s="34" t="s">
        <v>1352</v>
      </c>
      <c r="G190" s="34" t="s">
        <v>617</v>
      </c>
      <c r="H190" s="59" t="s">
        <v>1351</v>
      </c>
      <c r="I190" s="34" t="s">
        <v>1350</v>
      </c>
      <c r="J190" s="58">
        <v>39792</v>
      </c>
      <c r="K190" s="58"/>
      <c r="L190" s="72"/>
      <c r="M190" s="91"/>
      <c r="N190" s="91"/>
      <c r="O190" s="91"/>
      <c r="P190" s="91"/>
      <c r="Q190" s="58"/>
      <c r="R190" s="58"/>
      <c r="S190" s="58"/>
      <c r="T190" s="58">
        <v>42697</v>
      </c>
      <c r="U190" s="58"/>
      <c r="V190" s="58">
        <v>44158</v>
      </c>
      <c r="W190" s="58"/>
      <c r="X190" s="58">
        <f>MAX(Játszóeszközök[[#This Row],[Időszakos ellenőrzés 2011.]:[Időszakos ellenőrzés 2020.]])</f>
        <v>44158</v>
      </c>
      <c r="Y190" s="57">
        <f t="shared" si="9"/>
        <v>2023</v>
      </c>
      <c r="Z190" s="34" t="s">
        <v>430</v>
      </c>
      <c r="AA190" s="59"/>
      <c r="AB190" s="58">
        <v>44090</v>
      </c>
      <c r="AC190" s="62"/>
      <c r="AD190" s="34"/>
      <c r="AE190" s="34" t="s">
        <v>157</v>
      </c>
      <c r="AF190" s="34" t="s">
        <v>156</v>
      </c>
      <c r="AG190" s="278"/>
    </row>
    <row r="191" spans="1:33" ht="25.5" x14ac:dyDescent="0.2">
      <c r="A191" s="56" t="s">
        <v>1349</v>
      </c>
      <c r="B191" s="76" t="s">
        <v>162</v>
      </c>
      <c r="C191" s="73" t="s">
        <v>161</v>
      </c>
      <c r="D191" s="73" t="s">
        <v>377</v>
      </c>
      <c r="E191" s="73" t="s">
        <v>159</v>
      </c>
      <c r="F191" s="34" t="s">
        <v>1291</v>
      </c>
      <c r="G191" s="34" t="s">
        <v>617</v>
      </c>
      <c r="H191" s="59" t="s">
        <v>1348</v>
      </c>
      <c r="I191" s="34" t="s">
        <v>989</v>
      </c>
      <c r="J191" s="58">
        <v>39792</v>
      </c>
      <c r="K191" s="58"/>
      <c r="L191" s="72" t="s">
        <v>1347</v>
      </c>
      <c r="M191" s="91"/>
      <c r="N191" s="91"/>
      <c r="O191" s="91"/>
      <c r="P191" s="91"/>
      <c r="Q191" s="58"/>
      <c r="R191" s="58"/>
      <c r="S191" s="58"/>
      <c r="T191" s="58">
        <v>43433</v>
      </c>
      <c r="U191" s="58"/>
      <c r="V191" s="58">
        <v>44158</v>
      </c>
      <c r="W191" s="58"/>
      <c r="X191" s="58">
        <f>MAX(Játszóeszközök[[#This Row],[Időszakos ellenőrzés 2011.]:[Időszakos ellenőrzés 2020.]])</f>
        <v>44158</v>
      </c>
      <c r="Y191" s="57">
        <f t="shared" si="9"/>
        <v>2023</v>
      </c>
      <c r="Z191" s="34" t="s">
        <v>463</v>
      </c>
      <c r="AA191" s="59" t="s">
        <v>1346</v>
      </c>
      <c r="AB191" s="58">
        <v>44098</v>
      </c>
      <c r="AC191" s="62"/>
      <c r="AD191" s="34"/>
      <c r="AE191" s="34" t="s">
        <v>157</v>
      </c>
      <c r="AF191" s="34" t="s">
        <v>156</v>
      </c>
      <c r="AG191" s="278"/>
    </row>
    <row r="192" spans="1:33" ht="25.5" x14ac:dyDescent="0.2">
      <c r="A192" s="56" t="s">
        <v>1345</v>
      </c>
      <c r="B192" s="76" t="s">
        <v>162</v>
      </c>
      <c r="C192" s="73" t="s">
        <v>161</v>
      </c>
      <c r="D192" s="73" t="s">
        <v>377</v>
      </c>
      <c r="E192" s="73" t="s">
        <v>159</v>
      </c>
      <c r="F192" s="34" t="s">
        <v>530</v>
      </c>
      <c r="G192" s="34" t="s">
        <v>1344</v>
      </c>
      <c r="H192" s="59" t="s">
        <v>1343</v>
      </c>
      <c r="I192" s="34" t="s">
        <v>1236</v>
      </c>
      <c r="J192" s="58">
        <v>39792</v>
      </c>
      <c r="K192" s="58"/>
      <c r="L192" s="72" t="s">
        <v>1342</v>
      </c>
      <c r="M192" s="91"/>
      <c r="N192" s="91"/>
      <c r="O192" s="91"/>
      <c r="P192" s="91"/>
      <c r="Q192" s="58"/>
      <c r="R192" s="58"/>
      <c r="S192" s="58"/>
      <c r="T192" s="58">
        <v>43433</v>
      </c>
      <c r="U192" s="58"/>
      <c r="V192" s="58">
        <v>44158</v>
      </c>
      <c r="W192" s="58"/>
      <c r="X192" s="58">
        <f>MAX(Játszóeszközök[[#This Row],[Időszakos ellenőrzés 2011.]:[Időszakos ellenőrzés 2020.]])</f>
        <v>44158</v>
      </c>
      <c r="Y192" s="57">
        <f t="shared" si="9"/>
        <v>2023</v>
      </c>
      <c r="Z192" s="34" t="s">
        <v>463</v>
      </c>
      <c r="AA192" s="59" t="s">
        <v>1341</v>
      </c>
      <c r="AB192" s="58">
        <v>44083</v>
      </c>
      <c r="AC192" s="62"/>
      <c r="AD192" s="34"/>
      <c r="AE192" s="34" t="s">
        <v>157</v>
      </c>
      <c r="AF192" s="34" t="s">
        <v>156</v>
      </c>
      <c r="AG192" s="278"/>
    </row>
    <row r="193" spans="1:33" ht="12.75" x14ac:dyDescent="0.2">
      <c r="A193" s="56" t="s">
        <v>1340</v>
      </c>
      <c r="B193" s="76" t="s">
        <v>162</v>
      </c>
      <c r="C193" s="73" t="s">
        <v>161</v>
      </c>
      <c r="D193" s="73" t="s">
        <v>377</v>
      </c>
      <c r="E193" s="73" t="s">
        <v>159</v>
      </c>
      <c r="F193" s="34" t="s">
        <v>1339</v>
      </c>
      <c r="G193" s="70" t="s">
        <v>708</v>
      </c>
      <c r="H193" s="59" t="s">
        <v>1338</v>
      </c>
      <c r="I193" s="34" t="s">
        <v>1337</v>
      </c>
      <c r="J193" s="58" t="s">
        <v>502</v>
      </c>
      <c r="K193" s="58"/>
      <c r="L193" s="72"/>
      <c r="M193" s="91"/>
      <c r="N193" s="91"/>
      <c r="O193" s="91"/>
      <c r="P193" s="91"/>
      <c r="Q193" s="58"/>
      <c r="R193" s="58"/>
      <c r="S193" s="58"/>
      <c r="T193" s="58">
        <v>43434</v>
      </c>
      <c r="U193" s="58"/>
      <c r="V193" s="58">
        <v>44158</v>
      </c>
      <c r="W193" s="58"/>
      <c r="X193" s="58">
        <f>MAX(Játszóeszközök[[#This Row],[Időszakos ellenőrzés 2011.]:[Időszakos ellenőrzés 2020.]])</f>
        <v>44158</v>
      </c>
      <c r="Y193" s="57">
        <f t="shared" si="9"/>
        <v>2023</v>
      </c>
      <c r="Z193" s="34" t="s">
        <v>463</v>
      </c>
      <c r="AA193" s="59" t="s">
        <v>622</v>
      </c>
      <c r="AB193" s="58">
        <v>44090</v>
      </c>
      <c r="AC193" s="62"/>
      <c r="AD193" s="34"/>
      <c r="AE193" s="34" t="s">
        <v>157</v>
      </c>
      <c r="AF193" s="34" t="s">
        <v>156</v>
      </c>
      <c r="AG193" s="278"/>
    </row>
    <row r="194" spans="1:33" ht="12.75" x14ac:dyDescent="0.2">
      <c r="A194" s="56" t="s">
        <v>1336</v>
      </c>
      <c r="B194" s="76" t="s">
        <v>1325</v>
      </c>
      <c r="C194" s="73" t="s">
        <v>161</v>
      </c>
      <c r="D194" s="73" t="s">
        <v>377</v>
      </c>
      <c r="E194" s="73" t="s">
        <v>159</v>
      </c>
      <c r="F194" s="34" t="s">
        <v>520</v>
      </c>
      <c r="G194" s="34" t="s">
        <v>505</v>
      </c>
      <c r="H194" s="59" t="s">
        <v>504</v>
      </c>
      <c r="I194" s="34" t="s">
        <v>1335</v>
      </c>
      <c r="J194" s="63" t="s">
        <v>432</v>
      </c>
      <c r="K194" s="63"/>
      <c r="L194" s="77"/>
      <c r="M194" s="59"/>
      <c r="N194" s="59"/>
      <c r="O194" s="59"/>
      <c r="P194" s="59"/>
      <c r="Q194" s="63"/>
      <c r="R194" s="63"/>
      <c r="S194" s="63"/>
      <c r="T194" s="58">
        <v>43432</v>
      </c>
      <c r="U194" s="63"/>
      <c r="V194" s="58">
        <v>44158</v>
      </c>
      <c r="W194" s="58"/>
      <c r="X194" s="58">
        <f>MAX(Játszóeszközök[[#This Row],[Időszakos ellenőrzés 2011.]:[Időszakos ellenőrzés 2020.]])</f>
        <v>44158</v>
      </c>
      <c r="Y194" s="57">
        <f t="shared" si="9"/>
        <v>2023</v>
      </c>
      <c r="Z194" s="34" t="s">
        <v>463</v>
      </c>
      <c r="AA194" s="59" t="s">
        <v>760</v>
      </c>
      <c r="AB194" s="63"/>
      <c r="AC194" s="62"/>
      <c r="AD194" s="34"/>
      <c r="AE194" s="34" t="s">
        <v>157</v>
      </c>
      <c r="AF194" s="34" t="s">
        <v>156</v>
      </c>
      <c r="AG194" s="278"/>
    </row>
    <row r="195" spans="1:33" s="78" customFormat="1" ht="12.75" hidden="1" x14ac:dyDescent="0.2">
      <c r="A195" s="89" t="s">
        <v>1334</v>
      </c>
      <c r="B195" s="88" t="s">
        <v>1325</v>
      </c>
      <c r="C195" s="87" t="s">
        <v>161</v>
      </c>
      <c r="D195" s="87" t="s">
        <v>377</v>
      </c>
      <c r="E195" s="87" t="s">
        <v>445</v>
      </c>
      <c r="F195" s="79" t="s">
        <v>790</v>
      </c>
      <c r="G195" s="34" t="s">
        <v>505</v>
      </c>
      <c r="H195" s="59" t="s">
        <v>1333</v>
      </c>
      <c r="I195" s="79" t="s">
        <v>1329</v>
      </c>
      <c r="J195" s="81" t="s">
        <v>432</v>
      </c>
      <c r="K195" s="81"/>
      <c r="L195" s="86"/>
      <c r="M195" s="82"/>
      <c r="N195" s="82"/>
      <c r="O195" s="82"/>
      <c r="P195" s="82"/>
      <c r="Q195" s="81"/>
      <c r="R195" s="81"/>
      <c r="S195" s="81"/>
      <c r="T195" s="81"/>
      <c r="U195" s="81"/>
      <c r="V195" s="81"/>
      <c r="W195" s="81"/>
      <c r="X195" s="84"/>
      <c r="Y195" s="83"/>
      <c r="Z195" s="79" t="s">
        <v>442</v>
      </c>
      <c r="AA195" s="82"/>
      <c r="AB195" s="81"/>
      <c r="AC195" s="80" t="s">
        <v>1332</v>
      </c>
      <c r="AD195" s="79"/>
      <c r="AE195" s="34" t="s">
        <v>157</v>
      </c>
      <c r="AF195" s="34" t="s">
        <v>156</v>
      </c>
      <c r="AG195" s="284"/>
    </row>
    <row r="196" spans="1:33" ht="12.75" x14ac:dyDescent="0.2">
      <c r="A196" s="56" t="s">
        <v>1331</v>
      </c>
      <c r="B196" s="76" t="s">
        <v>1325</v>
      </c>
      <c r="C196" s="73" t="s">
        <v>161</v>
      </c>
      <c r="D196" s="73" t="s">
        <v>377</v>
      </c>
      <c r="E196" s="73" t="s">
        <v>159</v>
      </c>
      <c r="F196" s="34" t="s">
        <v>1330</v>
      </c>
      <c r="G196" s="34" t="s">
        <v>655</v>
      </c>
      <c r="H196" s="59" t="s">
        <v>655</v>
      </c>
      <c r="I196" s="34" t="s">
        <v>1329</v>
      </c>
      <c r="J196" s="63" t="s">
        <v>432</v>
      </c>
      <c r="K196" s="63"/>
      <c r="L196" s="77"/>
      <c r="M196" s="59"/>
      <c r="N196" s="59"/>
      <c r="O196" s="59"/>
      <c r="P196" s="59"/>
      <c r="Q196" s="58">
        <v>42320</v>
      </c>
      <c r="R196" s="63"/>
      <c r="S196" s="63"/>
      <c r="T196" s="63"/>
      <c r="U196" s="63"/>
      <c r="V196" s="58">
        <v>44158</v>
      </c>
      <c r="W196" s="58"/>
      <c r="X196" s="58">
        <f>MAX(Játszóeszközök[[#This Row],[Időszakos ellenőrzés 2011.]:[Időszakos ellenőrzés 2020.]])</f>
        <v>44158</v>
      </c>
      <c r="Y196" s="57">
        <f>IF(X196&gt;=44044,YEAR(X196)+3,YEAR(X196)+4)</f>
        <v>2023</v>
      </c>
      <c r="Z196" s="34" t="s">
        <v>463</v>
      </c>
      <c r="AA196" s="59" t="s">
        <v>1328</v>
      </c>
      <c r="AB196" s="63"/>
      <c r="AC196" s="62"/>
      <c r="AD196" s="34"/>
      <c r="AE196" s="34" t="s">
        <v>157</v>
      </c>
      <c r="AF196" s="34" t="s">
        <v>156</v>
      </c>
      <c r="AG196" s="278"/>
    </row>
    <row r="197" spans="1:33" ht="12.75" x14ac:dyDescent="0.2">
      <c r="A197" s="56" t="s">
        <v>1327</v>
      </c>
      <c r="B197" s="76" t="s">
        <v>1325</v>
      </c>
      <c r="C197" s="73" t="s">
        <v>161</v>
      </c>
      <c r="D197" s="73" t="s">
        <v>377</v>
      </c>
      <c r="E197" s="73" t="s">
        <v>159</v>
      </c>
      <c r="F197" s="34" t="s">
        <v>473</v>
      </c>
      <c r="G197" s="34" t="s">
        <v>1269</v>
      </c>
      <c r="H197" s="59" t="s">
        <v>1268</v>
      </c>
      <c r="I197" s="34"/>
      <c r="J197" s="63"/>
      <c r="K197" s="63"/>
      <c r="L197" s="77"/>
      <c r="M197" s="59"/>
      <c r="N197" s="59"/>
      <c r="O197" s="59"/>
      <c r="P197" s="59"/>
      <c r="Q197" s="63"/>
      <c r="R197" s="63"/>
      <c r="S197" s="63"/>
      <c r="T197" s="63"/>
      <c r="U197" s="58">
        <v>43755</v>
      </c>
      <c r="V197" s="63"/>
      <c r="W197" s="63"/>
      <c r="X197" s="58">
        <f>MAX(Játszóeszközök[[#This Row],[Időszakos ellenőrzés 2011.]:[Időszakos ellenőrzés 2020.]])</f>
        <v>43755</v>
      </c>
      <c r="Y197" s="57">
        <f>IF(X197&gt;=44044,YEAR(X197)+3,YEAR(X197)+4)</f>
        <v>2023</v>
      </c>
      <c r="Z197" s="34" t="s">
        <v>430</v>
      </c>
      <c r="AA197" s="59"/>
      <c r="AB197" s="63"/>
      <c r="AC197" s="62"/>
      <c r="AD197" s="34"/>
      <c r="AE197" s="34" t="s">
        <v>157</v>
      </c>
      <c r="AF197" s="34" t="s">
        <v>156</v>
      </c>
      <c r="AG197" s="278"/>
    </row>
    <row r="198" spans="1:33" ht="12.75" x14ac:dyDescent="0.2">
      <c r="A198" s="56" t="s">
        <v>1326</v>
      </c>
      <c r="B198" s="76" t="s">
        <v>1325</v>
      </c>
      <c r="C198" s="73" t="s">
        <v>161</v>
      </c>
      <c r="D198" s="73" t="s">
        <v>377</v>
      </c>
      <c r="E198" s="73" t="s">
        <v>159</v>
      </c>
      <c r="F198" s="34" t="s">
        <v>1324</v>
      </c>
      <c r="G198" s="34" t="s">
        <v>1272</v>
      </c>
      <c r="H198" s="34" t="s">
        <v>1323</v>
      </c>
      <c r="I198" s="34"/>
      <c r="J198" s="63"/>
      <c r="K198" s="63"/>
      <c r="L198" s="77"/>
      <c r="M198" s="59"/>
      <c r="N198" s="59"/>
      <c r="O198" s="59"/>
      <c r="P198" s="59"/>
      <c r="Q198" s="63"/>
      <c r="R198" s="63"/>
      <c r="S198" s="63"/>
      <c r="T198" s="63"/>
      <c r="U198" s="58">
        <v>43755</v>
      </c>
      <c r="V198" s="63"/>
      <c r="W198" s="63"/>
      <c r="X198" s="58">
        <f>MAX(Játszóeszközök[[#This Row],[Időszakos ellenőrzés 2011.]:[Időszakos ellenőrzés 2020.]])</f>
        <v>43755</v>
      </c>
      <c r="Y198" s="57">
        <f>IF(X198&gt;=44044,YEAR(X198)+3,YEAR(X198)+4)</f>
        <v>2023</v>
      </c>
      <c r="Z198" s="34" t="s">
        <v>430</v>
      </c>
      <c r="AA198" s="59"/>
      <c r="AB198" s="63"/>
      <c r="AC198" s="62"/>
      <c r="AD198" s="34"/>
      <c r="AE198" s="34" t="s">
        <v>157</v>
      </c>
      <c r="AF198" s="34" t="s">
        <v>156</v>
      </c>
      <c r="AG198" s="278"/>
    </row>
    <row r="199" spans="1:33" ht="12.75" x14ac:dyDescent="0.2">
      <c r="A199" s="56" t="s">
        <v>1322</v>
      </c>
      <c r="B199" s="76" t="s">
        <v>1286</v>
      </c>
      <c r="C199" s="73" t="s">
        <v>1285</v>
      </c>
      <c r="D199" s="73" t="s">
        <v>377</v>
      </c>
      <c r="E199" s="73" t="s">
        <v>159</v>
      </c>
      <c r="F199" s="34" t="s">
        <v>1321</v>
      </c>
      <c r="G199" s="34" t="s">
        <v>451</v>
      </c>
      <c r="H199" s="59" t="s">
        <v>458</v>
      </c>
      <c r="I199" s="34" t="s">
        <v>691</v>
      </c>
      <c r="J199" s="58">
        <v>39057</v>
      </c>
      <c r="K199" s="58"/>
      <c r="L199" s="72"/>
      <c r="M199" s="91"/>
      <c r="N199" s="91"/>
      <c r="O199" s="91"/>
      <c r="P199" s="91"/>
      <c r="Q199" s="58"/>
      <c r="R199" s="58">
        <v>42697</v>
      </c>
      <c r="S199" s="58"/>
      <c r="T199" s="58"/>
      <c r="U199" s="58"/>
      <c r="V199" s="58">
        <v>44158</v>
      </c>
      <c r="W199" s="58"/>
      <c r="X199" s="58">
        <f>MAX(Játszóeszközök[[#This Row],[Időszakos ellenőrzés 2011.]:[Időszakos ellenőrzés 2020.]])</f>
        <v>44158</v>
      </c>
      <c r="Y199" s="57">
        <f>IF(X199&gt;=44044,YEAR(X199)+3,YEAR(X199)+4)</f>
        <v>2023</v>
      </c>
      <c r="Z199" s="34" t="s">
        <v>463</v>
      </c>
      <c r="AA199" s="59" t="s">
        <v>1195</v>
      </c>
      <c r="AB199" s="63"/>
      <c r="AC199" s="62"/>
      <c r="AD199" s="34"/>
      <c r="AE199" s="34" t="s">
        <v>157</v>
      </c>
      <c r="AF199" s="34" t="s">
        <v>156</v>
      </c>
      <c r="AG199" s="278"/>
    </row>
    <row r="200" spans="1:33" s="78" customFormat="1" ht="12.75" hidden="1" x14ac:dyDescent="0.2">
      <c r="A200" s="89" t="s">
        <v>1320</v>
      </c>
      <c r="B200" s="88" t="s">
        <v>1286</v>
      </c>
      <c r="C200" s="87" t="s">
        <v>1285</v>
      </c>
      <c r="D200" s="87" t="s">
        <v>377</v>
      </c>
      <c r="E200" s="87" t="s">
        <v>445</v>
      </c>
      <c r="F200" s="79" t="s">
        <v>1319</v>
      </c>
      <c r="G200" s="79" t="s">
        <v>451</v>
      </c>
      <c r="H200" s="82" t="s">
        <v>1318</v>
      </c>
      <c r="I200" s="79" t="s">
        <v>1317</v>
      </c>
      <c r="J200" s="84">
        <v>39057</v>
      </c>
      <c r="K200" s="84"/>
      <c r="L200" s="92"/>
      <c r="M200" s="94"/>
      <c r="N200" s="94"/>
      <c r="O200" s="94"/>
      <c r="P200" s="94"/>
      <c r="Q200" s="84"/>
      <c r="R200" s="84"/>
      <c r="S200" s="84"/>
      <c r="T200" s="84">
        <v>43433</v>
      </c>
      <c r="U200" s="84"/>
      <c r="V200" s="84"/>
      <c r="W200" s="84"/>
      <c r="X200" s="84">
        <f>MAX(Játszóeszközök[[#This Row],[Időszakos ellenőrzés 2011.]:[Időszakos ellenőrzés 2020.]])</f>
        <v>43433</v>
      </c>
      <c r="Y200" s="83"/>
      <c r="Z200" s="79" t="s">
        <v>442</v>
      </c>
      <c r="AA200" s="82"/>
      <c r="AB200" s="81"/>
      <c r="AC200" s="96">
        <v>44081</v>
      </c>
      <c r="AD200" s="79"/>
      <c r="AE200" s="34" t="s">
        <v>157</v>
      </c>
      <c r="AF200" s="34" t="s">
        <v>156</v>
      </c>
      <c r="AG200" s="284"/>
    </row>
    <row r="201" spans="1:33" ht="12.75" x14ac:dyDescent="0.2">
      <c r="A201" s="56" t="s">
        <v>1316</v>
      </c>
      <c r="B201" s="76" t="s">
        <v>1286</v>
      </c>
      <c r="C201" s="73" t="s">
        <v>1285</v>
      </c>
      <c r="D201" s="73" t="s">
        <v>377</v>
      </c>
      <c r="E201" s="73" t="s">
        <v>159</v>
      </c>
      <c r="F201" s="34" t="s">
        <v>1315</v>
      </c>
      <c r="G201" s="34" t="s">
        <v>451</v>
      </c>
      <c r="H201" s="59" t="s">
        <v>1314</v>
      </c>
      <c r="I201" s="34" t="s">
        <v>691</v>
      </c>
      <c r="J201" s="58">
        <v>39057</v>
      </c>
      <c r="K201" s="58"/>
      <c r="L201" s="72"/>
      <c r="M201" s="91"/>
      <c r="N201" s="91"/>
      <c r="O201" s="91"/>
      <c r="P201" s="91"/>
      <c r="Q201" s="58"/>
      <c r="R201" s="58"/>
      <c r="S201" s="58"/>
      <c r="T201" s="58">
        <v>43433</v>
      </c>
      <c r="U201" s="58"/>
      <c r="V201" s="58">
        <v>44158</v>
      </c>
      <c r="W201" s="58"/>
      <c r="X201" s="58">
        <f>MAX(Játszóeszközök[[#This Row],[Időszakos ellenőrzés 2011.]:[Időszakos ellenőrzés 2020.]])</f>
        <v>44158</v>
      </c>
      <c r="Y201" s="57">
        <f t="shared" ref="Y201:Y232" si="10">IF(X201&gt;=44044,YEAR(X201)+3,YEAR(X201)+4)</f>
        <v>2023</v>
      </c>
      <c r="Z201" s="34" t="s">
        <v>430</v>
      </c>
      <c r="AA201" s="59"/>
      <c r="AB201" s="58">
        <v>44092</v>
      </c>
      <c r="AC201" s="62"/>
      <c r="AD201" s="34"/>
      <c r="AE201" s="34" t="s">
        <v>157</v>
      </c>
      <c r="AF201" s="34" t="s">
        <v>156</v>
      </c>
      <c r="AG201" s="278"/>
    </row>
    <row r="202" spans="1:33" ht="12.75" x14ac:dyDescent="0.2">
      <c r="A202" s="56" t="s">
        <v>1313</v>
      </c>
      <c r="B202" s="76" t="s">
        <v>1286</v>
      </c>
      <c r="C202" s="73" t="s">
        <v>1285</v>
      </c>
      <c r="D202" s="73" t="s">
        <v>377</v>
      </c>
      <c r="E202" s="73" t="s">
        <v>159</v>
      </c>
      <c r="F202" s="34" t="s">
        <v>1312</v>
      </c>
      <c r="G202" s="34" t="s">
        <v>451</v>
      </c>
      <c r="H202" s="59" t="s">
        <v>1311</v>
      </c>
      <c r="I202" s="34" t="s">
        <v>691</v>
      </c>
      <c r="J202" s="58">
        <v>39057</v>
      </c>
      <c r="K202" s="58"/>
      <c r="L202" s="72" t="s">
        <v>1310</v>
      </c>
      <c r="M202" s="91"/>
      <c r="N202" s="91"/>
      <c r="O202" s="91"/>
      <c r="P202" s="91"/>
      <c r="Q202" s="58"/>
      <c r="R202" s="58"/>
      <c r="S202" s="58"/>
      <c r="T202" s="58">
        <v>43433</v>
      </c>
      <c r="U202" s="58"/>
      <c r="V202" s="58">
        <v>44158</v>
      </c>
      <c r="W202" s="58"/>
      <c r="X202" s="58">
        <f>MAX(Játszóeszközök[[#This Row],[Időszakos ellenőrzés 2011.]:[Időszakos ellenőrzés 2020.]])</f>
        <v>44158</v>
      </c>
      <c r="Y202" s="57">
        <f t="shared" si="10"/>
        <v>2023</v>
      </c>
      <c r="Z202" s="34" t="s">
        <v>430</v>
      </c>
      <c r="AA202" s="59"/>
      <c r="AB202" s="58">
        <v>44078</v>
      </c>
      <c r="AC202" s="111"/>
      <c r="AD202" s="34"/>
      <c r="AE202" s="34" t="s">
        <v>157</v>
      </c>
      <c r="AF202" s="34" t="s">
        <v>156</v>
      </c>
      <c r="AG202" s="278"/>
    </row>
    <row r="203" spans="1:33" ht="12.75" x14ac:dyDescent="0.2">
      <c r="A203" s="56" t="s">
        <v>1309</v>
      </c>
      <c r="B203" s="76" t="s">
        <v>1286</v>
      </c>
      <c r="C203" s="73" t="s">
        <v>1285</v>
      </c>
      <c r="D203" s="73" t="s">
        <v>377</v>
      </c>
      <c r="E203" s="73" t="s">
        <v>159</v>
      </c>
      <c r="F203" s="34" t="s">
        <v>1308</v>
      </c>
      <c r="G203" s="34" t="s">
        <v>451</v>
      </c>
      <c r="H203" s="59" t="s">
        <v>1307</v>
      </c>
      <c r="I203" s="34" t="s">
        <v>1306</v>
      </c>
      <c r="J203" s="58">
        <v>39057</v>
      </c>
      <c r="K203" s="58"/>
      <c r="L203" s="72"/>
      <c r="M203" s="91"/>
      <c r="N203" s="91"/>
      <c r="O203" s="91"/>
      <c r="P203" s="91"/>
      <c r="Q203" s="58"/>
      <c r="R203" s="58">
        <v>42697</v>
      </c>
      <c r="S203" s="58"/>
      <c r="T203" s="58"/>
      <c r="U203" s="58"/>
      <c r="V203" s="58">
        <v>44158</v>
      </c>
      <c r="W203" s="58"/>
      <c r="X203" s="58">
        <f>MAX(Játszóeszközök[[#This Row],[Időszakos ellenőrzés 2011.]:[Időszakos ellenőrzés 2020.]])</f>
        <v>44158</v>
      </c>
      <c r="Y203" s="57">
        <f t="shared" si="10"/>
        <v>2023</v>
      </c>
      <c r="Z203" s="34" t="s">
        <v>430</v>
      </c>
      <c r="AA203" s="59"/>
      <c r="AB203" s="63"/>
      <c r="AC203" s="62"/>
      <c r="AD203" s="34"/>
      <c r="AE203" s="34" t="s">
        <v>157</v>
      </c>
      <c r="AF203" s="34" t="s">
        <v>156</v>
      </c>
      <c r="AG203" s="278"/>
    </row>
    <row r="204" spans="1:33" ht="12.75" x14ac:dyDescent="0.2">
      <c r="A204" s="56" t="s">
        <v>1305</v>
      </c>
      <c r="B204" s="76" t="s">
        <v>1286</v>
      </c>
      <c r="C204" s="73" t="s">
        <v>1285</v>
      </c>
      <c r="D204" s="73" t="s">
        <v>377</v>
      </c>
      <c r="E204" s="73" t="s">
        <v>159</v>
      </c>
      <c r="F204" s="34" t="s">
        <v>1304</v>
      </c>
      <c r="G204" s="34" t="s">
        <v>451</v>
      </c>
      <c r="H204" s="59" t="s">
        <v>1303</v>
      </c>
      <c r="I204" s="34" t="s">
        <v>691</v>
      </c>
      <c r="J204" s="58">
        <v>39057</v>
      </c>
      <c r="K204" s="58"/>
      <c r="L204" s="72"/>
      <c r="M204" s="91"/>
      <c r="N204" s="91"/>
      <c r="O204" s="91"/>
      <c r="P204" s="91"/>
      <c r="Q204" s="58"/>
      <c r="R204" s="58"/>
      <c r="S204" s="58"/>
      <c r="T204" s="58">
        <v>43433</v>
      </c>
      <c r="U204" s="58"/>
      <c r="V204" s="58">
        <v>44158</v>
      </c>
      <c r="W204" s="58"/>
      <c r="X204" s="58">
        <f>MAX(Játszóeszközök[[#This Row],[Időszakos ellenőrzés 2011.]:[Időszakos ellenőrzés 2020.]])</f>
        <v>44158</v>
      </c>
      <c r="Y204" s="57">
        <f t="shared" si="10"/>
        <v>2023</v>
      </c>
      <c r="Z204" s="34" t="s">
        <v>430</v>
      </c>
      <c r="AA204" s="59"/>
      <c r="AB204" s="58">
        <v>44078</v>
      </c>
      <c r="AC204" s="111"/>
      <c r="AD204" s="34"/>
      <c r="AE204" s="34" t="s">
        <v>157</v>
      </c>
      <c r="AF204" s="34" t="s">
        <v>156</v>
      </c>
      <c r="AG204" s="278"/>
    </row>
    <row r="205" spans="1:33" ht="12.75" x14ac:dyDescent="0.2">
      <c r="A205" s="56" t="s">
        <v>1302</v>
      </c>
      <c r="B205" s="76" t="s">
        <v>1286</v>
      </c>
      <c r="C205" s="73" t="s">
        <v>1285</v>
      </c>
      <c r="D205" s="73" t="s">
        <v>377</v>
      </c>
      <c r="E205" s="73" t="s">
        <v>159</v>
      </c>
      <c r="F205" s="34" t="s">
        <v>1301</v>
      </c>
      <c r="G205" s="34" t="s">
        <v>451</v>
      </c>
      <c r="H205" s="59" t="s">
        <v>1300</v>
      </c>
      <c r="I205" s="34" t="s">
        <v>691</v>
      </c>
      <c r="J205" s="58">
        <v>39057</v>
      </c>
      <c r="K205" s="58"/>
      <c r="L205" s="72"/>
      <c r="M205" s="91"/>
      <c r="N205" s="91"/>
      <c r="O205" s="91"/>
      <c r="P205" s="91"/>
      <c r="Q205" s="58"/>
      <c r="R205" s="58"/>
      <c r="S205" s="58"/>
      <c r="T205" s="58">
        <v>42697</v>
      </c>
      <c r="U205" s="58"/>
      <c r="V205" s="58">
        <v>44158</v>
      </c>
      <c r="W205" s="58"/>
      <c r="X205" s="58">
        <f>MAX(Játszóeszközök[[#This Row],[Időszakos ellenőrzés 2011.]:[Időszakos ellenőrzés 2020.]])</f>
        <v>44158</v>
      </c>
      <c r="Y205" s="57">
        <f t="shared" si="10"/>
        <v>2023</v>
      </c>
      <c r="Z205" s="34" t="s">
        <v>430</v>
      </c>
      <c r="AA205" s="59"/>
      <c r="AB205" s="58">
        <v>44078</v>
      </c>
      <c r="AC205" s="62"/>
      <c r="AD205" s="34"/>
      <c r="AE205" s="34" t="s">
        <v>157</v>
      </c>
      <c r="AF205" s="34" t="s">
        <v>156</v>
      </c>
      <c r="AG205" s="278"/>
    </row>
    <row r="206" spans="1:33" ht="12.75" x14ac:dyDescent="0.2">
      <c r="A206" s="56" t="s">
        <v>1299</v>
      </c>
      <c r="B206" s="76" t="s">
        <v>1286</v>
      </c>
      <c r="C206" s="73" t="s">
        <v>1285</v>
      </c>
      <c r="D206" s="73" t="s">
        <v>377</v>
      </c>
      <c r="E206" s="73" t="s">
        <v>159</v>
      </c>
      <c r="F206" s="34" t="s">
        <v>1298</v>
      </c>
      <c r="G206" s="34" t="s">
        <v>451</v>
      </c>
      <c r="H206" s="59" t="s">
        <v>1297</v>
      </c>
      <c r="I206" s="34" t="s">
        <v>691</v>
      </c>
      <c r="J206" s="58">
        <v>39057</v>
      </c>
      <c r="K206" s="58"/>
      <c r="L206" s="72" t="s">
        <v>1296</v>
      </c>
      <c r="M206" s="91"/>
      <c r="N206" s="91"/>
      <c r="O206" s="91"/>
      <c r="P206" s="91"/>
      <c r="Q206" s="58"/>
      <c r="R206" s="58"/>
      <c r="S206" s="58"/>
      <c r="T206" s="58">
        <v>43433</v>
      </c>
      <c r="U206" s="58"/>
      <c r="V206" s="58">
        <v>44158</v>
      </c>
      <c r="W206" s="58"/>
      <c r="X206" s="58">
        <f>MAX(Játszóeszközök[[#This Row],[Időszakos ellenőrzés 2011.]:[Időszakos ellenőrzés 2020.]])</f>
        <v>44158</v>
      </c>
      <c r="Y206" s="57">
        <f t="shared" si="10"/>
        <v>2023</v>
      </c>
      <c r="Z206" s="34" t="s">
        <v>430</v>
      </c>
      <c r="AA206" s="59"/>
      <c r="AB206" s="58">
        <v>44078</v>
      </c>
      <c r="AC206" s="62"/>
      <c r="AD206" s="34"/>
      <c r="AE206" s="34" t="s">
        <v>157</v>
      </c>
      <c r="AF206" s="34" t="s">
        <v>156</v>
      </c>
      <c r="AG206" s="278"/>
    </row>
    <row r="207" spans="1:33" ht="12.75" x14ac:dyDescent="0.2">
      <c r="A207" s="56" t="s">
        <v>1295</v>
      </c>
      <c r="B207" s="76" t="s">
        <v>1286</v>
      </c>
      <c r="C207" s="73" t="s">
        <v>1285</v>
      </c>
      <c r="D207" s="73" t="s">
        <v>377</v>
      </c>
      <c r="E207" s="73" t="s">
        <v>159</v>
      </c>
      <c r="F207" s="34" t="s">
        <v>1294</v>
      </c>
      <c r="G207" s="34" t="s">
        <v>451</v>
      </c>
      <c r="H207" s="59" t="s">
        <v>437</v>
      </c>
      <c r="I207" s="34" t="s">
        <v>1293</v>
      </c>
      <c r="J207" s="58">
        <v>39057</v>
      </c>
      <c r="K207" s="58"/>
      <c r="L207" s="72"/>
      <c r="M207" s="91"/>
      <c r="N207" s="91"/>
      <c r="O207" s="91"/>
      <c r="P207" s="91"/>
      <c r="Q207" s="58"/>
      <c r="R207" s="58"/>
      <c r="S207" s="58"/>
      <c r="T207" s="58">
        <v>43433</v>
      </c>
      <c r="U207" s="58"/>
      <c r="V207" s="58">
        <v>44158</v>
      </c>
      <c r="W207" s="58"/>
      <c r="X207" s="58">
        <f>MAX(Játszóeszközök[[#This Row],[Időszakos ellenőrzés 2011.]:[Időszakos ellenőrzés 2020.]])</f>
        <v>44158</v>
      </c>
      <c r="Y207" s="57">
        <f t="shared" si="10"/>
        <v>2023</v>
      </c>
      <c r="Z207" s="34" t="s">
        <v>430</v>
      </c>
      <c r="AA207" s="59"/>
      <c r="AB207" s="63"/>
      <c r="AC207" s="62"/>
      <c r="AD207" s="34"/>
      <c r="AE207" s="34" t="s">
        <v>157</v>
      </c>
      <c r="AF207" s="34" t="s">
        <v>156</v>
      </c>
      <c r="AG207" s="278"/>
    </row>
    <row r="208" spans="1:33" ht="12.75" x14ac:dyDescent="0.2">
      <c r="A208" s="56" t="s">
        <v>1292</v>
      </c>
      <c r="B208" s="76" t="s">
        <v>1286</v>
      </c>
      <c r="C208" s="73" t="s">
        <v>1285</v>
      </c>
      <c r="D208" s="73" t="s">
        <v>377</v>
      </c>
      <c r="E208" s="73" t="s">
        <v>159</v>
      </c>
      <c r="F208" s="34" t="s">
        <v>1291</v>
      </c>
      <c r="G208" s="34" t="s">
        <v>451</v>
      </c>
      <c r="H208" s="59" t="s">
        <v>698</v>
      </c>
      <c r="I208" s="34" t="s">
        <v>691</v>
      </c>
      <c r="J208" s="58">
        <v>39057</v>
      </c>
      <c r="K208" s="58"/>
      <c r="L208" s="72"/>
      <c r="M208" s="91"/>
      <c r="N208" s="91"/>
      <c r="O208" s="91"/>
      <c r="P208" s="91"/>
      <c r="Q208" s="58"/>
      <c r="R208" s="58"/>
      <c r="S208" s="58"/>
      <c r="T208" s="58">
        <v>43433</v>
      </c>
      <c r="U208" s="58"/>
      <c r="V208" s="58">
        <v>44158</v>
      </c>
      <c r="W208" s="58"/>
      <c r="X208" s="58">
        <f>MAX(Játszóeszközök[[#This Row],[Időszakos ellenőrzés 2011.]:[Időszakos ellenőrzés 2020.]])</f>
        <v>44158</v>
      </c>
      <c r="Y208" s="57">
        <f t="shared" si="10"/>
        <v>2023</v>
      </c>
      <c r="Z208" s="34" t="s">
        <v>463</v>
      </c>
      <c r="AA208" s="59" t="s">
        <v>1290</v>
      </c>
      <c r="AB208" s="58">
        <v>44078</v>
      </c>
      <c r="AC208" s="62"/>
      <c r="AD208" s="34"/>
      <c r="AE208" s="34" t="s">
        <v>157</v>
      </c>
      <c r="AF208" s="34" t="s">
        <v>156</v>
      </c>
      <c r="AG208" s="278"/>
    </row>
    <row r="209" spans="1:33" ht="12.75" x14ac:dyDescent="0.2">
      <c r="A209" s="56" t="s">
        <v>1289</v>
      </c>
      <c r="B209" s="76" t="s">
        <v>1286</v>
      </c>
      <c r="C209" s="73" t="s">
        <v>1285</v>
      </c>
      <c r="D209" s="73" t="s">
        <v>377</v>
      </c>
      <c r="E209" s="73" t="s">
        <v>159</v>
      </c>
      <c r="F209" s="34" t="s">
        <v>662</v>
      </c>
      <c r="G209" s="34" t="s">
        <v>451</v>
      </c>
      <c r="H209" s="59" t="s">
        <v>1108</v>
      </c>
      <c r="I209" s="34" t="s">
        <v>691</v>
      </c>
      <c r="J209" s="58">
        <v>39057</v>
      </c>
      <c r="K209" s="58"/>
      <c r="L209" s="72" t="s">
        <v>1288</v>
      </c>
      <c r="M209" s="91"/>
      <c r="N209" s="91"/>
      <c r="O209" s="91"/>
      <c r="P209" s="91"/>
      <c r="Q209" s="58"/>
      <c r="R209" s="58">
        <v>42697</v>
      </c>
      <c r="S209" s="58"/>
      <c r="T209" s="58"/>
      <c r="U209" s="58"/>
      <c r="V209" s="58">
        <v>44158</v>
      </c>
      <c r="W209" s="58"/>
      <c r="X209" s="58">
        <f>MAX(Játszóeszközök[[#This Row],[Időszakos ellenőrzés 2011.]:[Időszakos ellenőrzés 2020.]])</f>
        <v>44158</v>
      </c>
      <c r="Y209" s="57">
        <f t="shared" si="10"/>
        <v>2023</v>
      </c>
      <c r="Z209" s="34" t="s">
        <v>430</v>
      </c>
      <c r="AA209" s="59"/>
      <c r="AB209" s="63"/>
      <c r="AC209" s="62"/>
      <c r="AD209" s="34"/>
      <c r="AE209" s="34" t="s">
        <v>157</v>
      </c>
      <c r="AF209" s="34" t="s">
        <v>156</v>
      </c>
      <c r="AG209" s="278"/>
    </row>
    <row r="210" spans="1:33" ht="12.75" x14ac:dyDescent="0.2">
      <c r="A210" s="56" t="s">
        <v>1287</v>
      </c>
      <c r="B210" s="76" t="s">
        <v>1286</v>
      </c>
      <c r="C210" s="73" t="s">
        <v>1285</v>
      </c>
      <c r="D210" s="73" t="s">
        <v>377</v>
      </c>
      <c r="E210" s="73" t="s">
        <v>159</v>
      </c>
      <c r="F210" s="34" t="s">
        <v>695</v>
      </c>
      <c r="G210" s="34" t="s">
        <v>434</v>
      </c>
      <c r="H210" s="59" t="s">
        <v>694</v>
      </c>
      <c r="I210" s="34" t="s">
        <v>693</v>
      </c>
      <c r="J210" s="58">
        <v>39057</v>
      </c>
      <c r="K210" s="58"/>
      <c r="L210" s="72"/>
      <c r="M210" s="91"/>
      <c r="N210" s="91"/>
      <c r="O210" s="91"/>
      <c r="P210" s="91"/>
      <c r="Q210" s="58"/>
      <c r="R210" s="58"/>
      <c r="S210" s="58"/>
      <c r="T210" s="58">
        <v>43433</v>
      </c>
      <c r="U210" s="58"/>
      <c r="V210" s="58">
        <v>44158</v>
      </c>
      <c r="W210" s="58"/>
      <c r="X210" s="58">
        <f>MAX(Játszóeszközök[[#This Row],[Időszakos ellenőrzés 2011.]:[Időszakos ellenőrzés 2020.]])</f>
        <v>44158</v>
      </c>
      <c r="Y210" s="57">
        <f t="shared" si="10"/>
        <v>2023</v>
      </c>
      <c r="Z210" s="34" t="s">
        <v>430</v>
      </c>
      <c r="AA210" s="59"/>
      <c r="AB210" s="58">
        <v>44078</v>
      </c>
      <c r="AC210" s="111"/>
      <c r="AD210" s="34"/>
      <c r="AE210" s="34" t="s">
        <v>157</v>
      </c>
      <c r="AF210" s="34" t="s">
        <v>156</v>
      </c>
      <c r="AG210" s="278"/>
    </row>
    <row r="211" spans="1:33" ht="12.75" x14ac:dyDescent="0.2">
      <c r="A211" s="56" t="s">
        <v>1284</v>
      </c>
      <c r="B211" s="76" t="s">
        <v>1270</v>
      </c>
      <c r="C211" s="73" t="s">
        <v>1252</v>
      </c>
      <c r="D211" s="73" t="s">
        <v>377</v>
      </c>
      <c r="E211" s="73" t="s">
        <v>159</v>
      </c>
      <c r="F211" s="34" t="s">
        <v>1283</v>
      </c>
      <c r="G211" s="34" t="s">
        <v>655</v>
      </c>
      <c r="H211" s="59" t="s">
        <v>504</v>
      </c>
      <c r="I211" s="34" t="s">
        <v>1282</v>
      </c>
      <c r="J211" s="63" t="s">
        <v>432</v>
      </c>
      <c r="K211" s="63"/>
      <c r="L211" s="77" t="s">
        <v>1278</v>
      </c>
      <c r="M211" s="59"/>
      <c r="N211" s="59"/>
      <c r="O211" s="59"/>
      <c r="P211" s="59"/>
      <c r="Q211" s="63"/>
      <c r="R211" s="63"/>
      <c r="S211" s="63"/>
      <c r="T211" s="58">
        <v>43432</v>
      </c>
      <c r="U211" s="58"/>
      <c r="V211" s="63"/>
      <c r="W211" s="63"/>
      <c r="X211" s="58">
        <f>MAX(Játszóeszközök[[#This Row],[Időszakos ellenőrzés 2011.]:[Időszakos ellenőrzés 2020.]])</f>
        <v>43432</v>
      </c>
      <c r="Y211" s="57">
        <f t="shared" si="10"/>
        <v>2022</v>
      </c>
      <c r="Z211" s="34" t="s">
        <v>517</v>
      </c>
      <c r="AA211" s="91"/>
      <c r="AB211" s="58">
        <v>41108</v>
      </c>
      <c r="AC211" s="62"/>
      <c r="AD211" s="34"/>
      <c r="AE211" s="34" t="s">
        <v>157</v>
      </c>
      <c r="AF211" s="34" t="s">
        <v>156</v>
      </c>
      <c r="AG211" s="278"/>
    </row>
    <row r="212" spans="1:33" ht="12.75" x14ac:dyDescent="0.2">
      <c r="A212" s="56" t="s">
        <v>1281</v>
      </c>
      <c r="B212" s="76" t="s">
        <v>1270</v>
      </c>
      <c r="C212" s="73" t="s">
        <v>1252</v>
      </c>
      <c r="D212" s="73" t="s">
        <v>377</v>
      </c>
      <c r="E212" s="73" t="s">
        <v>159</v>
      </c>
      <c r="F212" s="34" t="s">
        <v>1266</v>
      </c>
      <c r="G212" s="34" t="s">
        <v>1280</v>
      </c>
      <c r="H212" s="59" t="s">
        <v>504</v>
      </c>
      <c r="I212" s="34" t="s">
        <v>1279</v>
      </c>
      <c r="J212" s="63" t="s">
        <v>432</v>
      </c>
      <c r="K212" s="63"/>
      <c r="L212" s="77" t="s">
        <v>1278</v>
      </c>
      <c r="M212" s="59"/>
      <c r="N212" s="59"/>
      <c r="O212" s="59"/>
      <c r="P212" s="59"/>
      <c r="Q212" s="63"/>
      <c r="R212" s="63"/>
      <c r="S212" s="63"/>
      <c r="T212" s="58">
        <v>43432</v>
      </c>
      <c r="U212" s="58"/>
      <c r="V212" s="63"/>
      <c r="W212" s="63"/>
      <c r="X212" s="58">
        <f>MAX(Játszóeszközök[[#This Row],[Időszakos ellenőrzés 2011.]:[Időszakos ellenőrzés 2020.]])</f>
        <v>43432</v>
      </c>
      <c r="Y212" s="57">
        <f t="shared" si="10"/>
        <v>2022</v>
      </c>
      <c r="Z212" s="34" t="s">
        <v>517</v>
      </c>
      <c r="AA212" s="91"/>
      <c r="AB212" s="58">
        <v>41108</v>
      </c>
      <c r="AC212" s="62"/>
      <c r="AD212" s="34"/>
      <c r="AE212" s="34" t="s">
        <v>157</v>
      </c>
      <c r="AF212" s="34" t="s">
        <v>156</v>
      </c>
      <c r="AG212" s="278"/>
    </row>
    <row r="213" spans="1:33" ht="25.5" x14ac:dyDescent="0.2">
      <c r="A213" s="56" t="s">
        <v>1277</v>
      </c>
      <c r="B213" s="76" t="s">
        <v>1270</v>
      </c>
      <c r="C213" s="73" t="s">
        <v>1252</v>
      </c>
      <c r="D213" s="73" t="s">
        <v>377</v>
      </c>
      <c r="E213" s="73" t="s">
        <v>159</v>
      </c>
      <c r="F213" s="34" t="s">
        <v>422</v>
      </c>
      <c r="G213" s="34" t="s">
        <v>655</v>
      </c>
      <c r="H213" s="59" t="s">
        <v>1276</v>
      </c>
      <c r="I213" s="34" t="s">
        <v>1275</v>
      </c>
      <c r="J213" s="63" t="s">
        <v>432</v>
      </c>
      <c r="K213" s="63"/>
      <c r="L213" s="77"/>
      <c r="M213" s="59"/>
      <c r="N213" s="59"/>
      <c r="O213" s="59"/>
      <c r="P213" s="59"/>
      <c r="Q213" s="63"/>
      <c r="R213" s="63"/>
      <c r="S213" s="63"/>
      <c r="T213" s="58">
        <v>43432</v>
      </c>
      <c r="U213" s="58"/>
      <c r="V213" s="63"/>
      <c r="W213" s="63"/>
      <c r="X213" s="58">
        <f>MAX(Játszóeszközök[[#This Row],[Időszakos ellenőrzés 2011.]:[Időszakos ellenőrzés 2020.]])</f>
        <v>43432</v>
      </c>
      <c r="Y213" s="57">
        <f t="shared" si="10"/>
        <v>2022</v>
      </c>
      <c r="Z213" s="34" t="s">
        <v>517</v>
      </c>
      <c r="AA213" s="91"/>
      <c r="AB213" s="72" t="s">
        <v>1274</v>
      </c>
      <c r="AC213" s="62"/>
      <c r="AD213" s="34"/>
      <c r="AE213" s="34" t="s">
        <v>157</v>
      </c>
      <c r="AF213" s="34" t="s">
        <v>156</v>
      </c>
      <c r="AG213" s="278"/>
    </row>
    <row r="214" spans="1:33" ht="12.75" x14ac:dyDescent="0.2">
      <c r="A214" s="56" t="s">
        <v>1273</v>
      </c>
      <c r="B214" s="76" t="s">
        <v>1270</v>
      </c>
      <c r="C214" s="73" t="s">
        <v>1252</v>
      </c>
      <c r="D214" s="73" t="s">
        <v>377</v>
      </c>
      <c r="E214" s="73" t="s">
        <v>159</v>
      </c>
      <c r="F214" s="34" t="s">
        <v>401</v>
      </c>
      <c r="G214" s="34" t="s">
        <v>1272</v>
      </c>
      <c r="H214" s="34" t="s">
        <v>1255</v>
      </c>
      <c r="I214" s="34"/>
      <c r="J214" s="58">
        <v>43818</v>
      </c>
      <c r="K214" s="58"/>
      <c r="L214" s="72"/>
      <c r="M214" s="59"/>
      <c r="N214" s="59"/>
      <c r="O214" s="59"/>
      <c r="P214" s="59"/>
      <c r="Q214" s="63"/>
      <c r="R214" s="63"/>
      <c r="S214" s="63"/>
      <c r="T214" s="63"/>
      <c r="U214" s="58">
        <v>43818</v>
      </c>
      <c r="V214" s="63"/>
      <c r="W214" s="63"/>
      <c r="X214" s="58">
        <f>MAX(Játszóeszközök[[#This Row],[Időszakos ellenőrzés 2011.]:[Időszakos ellenőrzés 2020.]])</f>
        <v>43818</v>
      </c>
      <c r="Y214" s="57">
        <f t="shared" si="10"/>
        <v>2023</v>
      </c>
      <c r="Z214" s="34" t="s">
        <v>430</v>
      </c>
      <c r="AA214" s="91"/>
      <c r="AB214" s="58"/>
      <c r="AC214" s="62"/>
      <c r="AD214" s="34"/>
      <c r="AE214" s="34" t="s">
        <v>157</v>
      </c>
      <c r="AF214" s="34" t="s">
        <v>156</v>
      </c>
      <c r="AG214" s="278"/>
    </row>
    <row r="215" spans="1:33" ht="12.75" x14ac:dyDescent="0.2">
      <c r="A215" s="56" t="s">
        <v>1271</v>
      </c>
      <c r="B215" s="76" t="s">
        <v>1270</v>
      </c>
      <c r="C215" s="73" t="s">
        <v>1252</v>
      </c>
      <c r="D215" s="73" t="s">
        <v>377</v>
      </c>
      <c r="E215" s="73" t="s">
        <v>159</v>
      </c>
      <c r="F215" s="34" t="s">
        <v>473</v>
      </c>
      <c r="G215" s="34" t="s">
        <v>1269</v>
      </c>
      <c r="H215" s="59" t="s">
        <v>1268</v>
      </c>
      <c r="I215" s="34"/>
      <c r="J215" s="58">
        <v>43755</v>
      </c>
      <c r="K215" s="58"/>
      <c r="L215" s="72"/>
      <c r="M215" s="59"/>
      <c r="N215" s="59"/>
      <c r="O215" s="59"/>
      <c r="P215" s="59"/>
      <c r="Q215" s="63"/>
      <c r="R215" s="63"/>
      <c r="S215" s="63"/>
      <c r="T215" s="63"/>
      <c r="U215" s="58">
        <v>43755</v>
      </c>
      <c r="V215" s="63"/>
      <c r="W215" s="63"/>
      <c r="X215" s="58">
        <f>MAX(Játszóeszközök[[#This Row],[Időszakos ellenőrzés 2011.]:[Időszakos ellenőrzés 2020.]])</f>
        <v>43755</v>
      </c>
      <c r="Y215" s="57">
        <f t="shared" si="10"/>
        <v>2023</v>
      </c>
      <c r="Z215" s="34" t="s">
        <v>430</v>
      </c>
      <c r="AA215" s="91"/>
      <c r="AB215" s="58"/>
      <c r="AC215" s="62"/>
      <c r="AD215" s="34"/>
      <c r="AE215" s="34" t="s">
        <v>157</v>
      </c>
      <c r="AF215" s="34" t="s">
        <v>156</v>
      </c>
      <c r="AG215" s="278"/>
    </row>
    <row r="216" spans="1:33" ht="12.75" x14ac:dyDescent="0.2">
      <c r="A216" s="56" t="s">
        <v>1267</v>
      </c>
      <c r="B216" s="76" t="s">
        <v>1253</v>
      </c>
      <c r="C216" s="73" t="s">
        <v>1252</v>
      </c>
      <c r="D216" s="73" t="s">
        <v>377</v>
      </c>
      <c r="E216" s="73" t="s">
        <v>159</v>
      </c>
      <c r="F216" s="34" t="s">
        <v>1266</v>
      </c>
      <c r="G216" s="34" t="s">
        <v>655</v>
      </c>
      <c r="H216" s="59" t="s">
        <v>504</v>
      </c>
      <c r="I216" s="34" t="s">
        <v>1265</v>
      </c>
      <c r="J216" s="63" t="s">
        <v>432</v>
      </c>
      <c r="K216" s="63"/>
      <c r="L216" s="77" t="s">
        <v>496</v>
      </c>
      <c r="M216" s="59"/>
      <c r="N216" s="59"/>
      <c r="O216" s="59"/>
      <c r="P216" s="59"/>
      <c r="Q216" s="63"/>
      <c r="R216" s="63"/>
      <c r="S216" s="63"/>
      <c r="T216" s="63"/>
      <c r="U216" s="63"/>
      <c r="V216" s="58">
        <v>44158</v>
      </c>
      <c r="W216" s="58"/>
      <c r="X216" s="58">
        <f>MAX(Játszóeszközök[[#This Row],[Időszakos ellenőrzés 2011.]:[Időszakos ellenőrzés 2020.]])</f>
        <v>44158</v>
      </c>
      <c r="Y216" s="57">
        <f t="shared" si="10"/>
        <v>2023</v>
      </c>
      <c r="Z216" s="34" t="s">
        <v>463</v>
      </c>
      <c r="AA216" s="91" t="s">
        <v>760</v>
      </c>
      <c r="AB216" s="58">
        <v>41108</v>
      </c>
      <c r="AC216" s="62"/>
      <c r="AD216" s="34"/>
      <c r="AE216" s="34" t="s">
        <v>157</v>
      </c>
      <c r="AF216" s="34" t="s">
        <v>156</v>
      </c>
      <c r="AG216" s="278"/>
    </row>
    <row r="217" spans="1:33" ht="25.5" x14ac:dyDescent="0.2">
      <c r="A217" s="56" t="s">
        <v>1264</v>
      </c>
      <c r="B217" s="76" t="s">
        <v>1253</v>
      </c>
      <c r="C217" s="73" t="s">
        <v>1252</v>
      </c>
      <c r="D217" s="73" t="s">
        <v>377</v>
      </c>
      <c r="E217" s="73" t="s">
        <v>159</v>
      </c>
      <c r="F217" s="34" t="s">
        <v>1263</v>
      </c>
      <c r="G217" s="34" t="s">
        <v>655</v>
      </c>
      <c r="H217" s="34" t="s">
        <v>655</v>
      </c>
      <c r="I217" s="34" t="s">
        <v>1262</v>
      </c>
      <c r="J217" s="63" t="s">
        <v>432</v>
      </c>
      <c r="K217" s="63"/>
      <c r="L217" s="77"/>
      <c r="M217" s="59"/>
      <c r="N217" s="59"/>
      <c r="O217" s="59"/>
      <c r="P217" s="59"/>
      <c r="Q217" s="63"/>
      <c r="R217" s="63"/>
      <c r="S217" s="63"/>
      <c r="T217" s="63"/>
      <c r="U217" s="63"/>
      <c r="V217" s="58">
        <v>44158</v>
      </c>
      <c r="W217" s="58"/>
      <c r="X217" s="58">
        <f>MAX(Játszóeszközök[[#This Row],[Időszakos ellenőrzés 2011.]:[Időszakos ellenőrzés 2020.]])</f>
        <v>44158</v>
      </c>
      <c r="Y217" s="57">
        <f t="shared" si="10"/>
        <v>2023</v>
      </c>
      <c r="Z217" s="34" t="s">
        <v>430</v>
      </c>
      <c r="AA217" s="91"/>
      <c r="AB217" s="72" t="s">
        <v>1261</v>
      </c>
      <c r="AC217" s="62"/>
      <c r="AD217" s="34"/>
      <c r="AE217" s="34" t="s">
        <v>157</v>
      </c>
      <c r="AF217" s="34" t="s">
        <v>156</v>
      </c>
      <c r="AG217" s="278"/>
    </row>
    <row r="218" spans="1:33" ht="12.75" x14ac:dyDescent="0.2">
      <c r="A218" s="56" t="s">
        <v>1260</v>
      </c>
      <c r="B218" s="76" t="s">
        <v>1253</v>
      </c>
      <c r="C218" s="73" t="s">
        <v>1252</v>
      </c>
      <c r="D218" s="73" t="s">
        <v>377</v>
      </c>
      <c r="E218" s="73" t="s">
        <v>159</v>
      </c>
      <c r="F218" s="34" t="s">
        <v>662</v>
      </c>
      <c r="G218" s="34" t="s">
        <v>655</v>
      </c>
      <c r="H218" s="34" t="s">
        <v>655</v>
      </c>
      <c r="I218" s="34" t="s">
        <v>1259</v>
      </c>
      <c r="J218" s="63" t="s">
        <v>432</v>
      </c>
      <c r="K218" s="63"/>
      <c r="L218" s="77" t="s">
        <v>492</v>
      </c>
      <c r="M218" s="59"/>
      <c r="N218" s="59"/>
      <c r="O218" s="59"/>
      <c r="P218" s="59"/>
      <c r="Q218" s="63"/>
      <c r="R218" s="63"/>
      <c r="S218" s="63"/>
      <c r="T218" s="63"/>
      <c r="U218" s="63"/>
      <c r="V218" s="58">
        <v>44158</v>
      </c>
      <c r="W218" s="58"/>
      <c r="X218" s="58">
        <f>MAX(Játszóeszközök[[#This Row],[Időszakos ellenőrzés 2011.]:[Időszakos ellenőrzés 2020.]])</f>
        <v>44158</v>
      </c>
      <c r="Y218" s="57">
        <f t="shared" si="10"/>
        <v>2023</v>
      </c>
      <c r="Z218" s="34" t="s">
        <v>463</v>
      </c>
      <c r="AA218" s="91" t="s">
        <v>1258</v>
      </c>
      <c r="AB218" s="58">
        <v>41108</v>
      </c>
      <c r="AC218" s="62"/>
      <c r="AD218" s="34"/>
      <c r="AE218" s="34" t="s">
        <v>157</v>
      </c>
      <c r="AF218" s="34" t="s">
        <v>156</v>
      </c>
      <c r="AG218" s="278"/>
    </row>
    <row r="219" spans="1:33" ht="12.75" x14ac:dyDescent="0.2">
      <c r="A219" s="56" t="s">
        <v>1257</v>
      </c>
      <c r="B219" s="76" t="s">
        <v>1253</v>
      </c>
      <c r="C219" s="73" t="s">
        <v>1252</v>
      </c>
      <c r="D219" s="73" t="s">
        <v>377</v>
      </c>
      <c r="E219" s="73" t="s">
        <v>159</v>
      </c>
      <c r="F219" s="34" t="s">
        <v>1256</v>
      </c>
      <c r="G219" s="34" t="s">
        <v>945</v>
      </c>
      <c r="H219" s="59" t="s">
        <v>1255</v>
      </c>
      <c r="I219" s="34"/>
      <c r="J219" s="63"/>
      <c r="K219" s="63"/>
      <c r="L219" s="77"/>
      <c r="M219" s="59"/>
      <c r="N219" s="59"/>
      <c r="O219" s="59"/>
      <c r="P219" s="59"/>
      <c r="Q219" s="63"/>
      <c r="R219" s="63"/>
      <c r="S219" s="63"/>
      <c r="T219" s="63"/>
      <c r="U219" s="58">
        <v>43909</v>
      </c>
      <c r="V219" s="63"/>
      <c r="W219" s="63"/>
      <c r="X219" s="58">
        <f>MAX(Játszóeszközök[[#This Row],[Időszakos ellenőrzés 2011.]:[Időszakos ellenőrzés 2020.]])</f>
        <v>43909</v>
      </c>
      <c r="Y219" s="57">
        <f t="shared" si="10"/>
        <v>2024</v>
      </c>
      <c r="Z219" s="34" t="s">
        <v>430</v>
      </c>
      <c r="AA219" s="91"/>
      <c r="AB219" s="58"/>
      <c r="AC219" s="62"/>
      <c r="AD219" s="34"/>
      <c r="AE219" s="34" t="s">
        <v>157</v>
      </c>
      <c r="AF219" s="34" t="s">
        <v>156</v>
      </c>
      <c r="AG219" s="278"/>
    </row>
    <row r="220" spans="1:33" ht="12.75" x14ac:dyDescent="0.2">
      <c r="A220" s="56" t="s">
        <v>1254</v>
      </c>
      <c r="B220" s="76" t="s">
        <v>1253</v>
      </c>
      <c r="C220" s="73" t="s">
        <v>1252</v>
      </c>
      <c r="D220" s="73" t="s">
        <v>377</v>
      </c>
      <c r="E220" s="73" t="s">
        <v>159</v>
      </c>
      <c r="F220" s="34" t="s">
        <v>473</v>
      </c>
      <c r="G220" s="34" t="s">
        <v>1251</v>
      </c>
      <c r="H220" s="59" t="s">
        <v>1250</v>
      </c>
      <c r="I220" s="34"/>
      <c r="J220" s="63"/>
      <c r="K220" s="63"/>
      <c r="L220" s="77"/>
      <c r="M220" s="59"/>
      <c r="N220" s="59"/>
      <c r="O220" s="59"/>
      <c r="P220" s="59"/>
      <c r="Q220" s="63"/>
      <c r="R220" s="63"/>
      <c r="S220" s="63"/>
      <c r="T220" s="63"/>
      <c r="U220" s="58">
        <v>43755</v>
      </c>
      <c r="V220" s="63"/>
      <c r="W220" s="63"/>
      <c r="X220" s="58">
        <f>MAX(Játszóeszközök[[#This Row],[Időszakos ellenőrzés 2011.]:[Időszakos ellenőrzés 2020.]])</f>
        <v>43755</v>
      </c>
      <c r="Y220" s="57">
        <f t="shared" si="10"/>
        <v>2023</v>
      </c>
      <c r="Z220" s="34" t="s">
        <v>430</v>
      </c>
      <c r="AA220" s="91"/>
      <c r="AB220" s="58"/>
      <c r="AC220" s="62"/>
      <c r="AD220" s="34"/>
      <c r="AE220" s="34" t="s">
        <v>157</v>
      </c>
      <c r="AF220" s="34" t="s">
        <v>156</v>
      </c>
      <c r="AG220" s="278"/>
    </row>
    <row r="221" spans="1:33" ht="25.5" x14ac:dyDescent="0.2">
      <c r="A221" s="56" t="s">
        <v>1249</v>
      </c>
      <c r="B221" s="76" t="s">
        <v>1229</v>
      </c>
      <c r="C221" s="73" t="s">
        <v>1228</v>
      </c>
      <c r="D221" s="73" t="s">
        <v>377</v>
      </c>
      <c r="E221" s="73" t="s">
        <v>159</v>
      </c>
      <c r="F221" s="34" t="s">
        <v>783</v>
      </c>
      <c r="G221" s="34" t="s">
        <v>451</v>
      </c>
      <c r="H221" s="59" t="s">
        <v>1248</v>
      </c>
      <c r="I221" s="70" t="s">
        <v>1247</v>
      </c>
      <c r="J221" s="58">
        <v>37315</v>
      </c>
      <c r="K221" s="58"/>
      <c r="L221" s="72"/>
      <c r="M221" s="91"/>
      <c r="N221" s="91"/>
      <c r="O221" s="91"/>
      <c r="P221" s="91"/>
      <c r="Q221" s="58"/>
      <c r="R221" s="58"/>
      <c r="S221" s="58"/>
      <c r="T221" s="58">
        <v>43433</v>
      </c>
      <c r="U221" s="58"/>
      <c r="V221" s="58"/>
      <c r="W221" s="58"/>
      <c r="X221" s="58">
        <f>MAX(Játszóeszközök[[#This Row],[Időszakos ellenőrzés 2011.]:[Időszakos ellenőrzés 2020.]])</f>
        <v>43433</v>
      </c>
      <c r="Y221" s="57">
        <f t="shared" si="10"/>
        <v>2022</v>
      </c>
      <c r="Z221" s="34" t="s">
        <v>517</v>
      </c>
      <c r="AA221" s="69"/>
      <c r="AB221" s="77" t="s">
        <v>1242</v>
      </c>
      <c r="AC221" s="62"/>
      <c r="AD221" s="34"/>
      <c r="AE221" s="34" t="s">
        <v>157</v>
      </c>
      <c r="AF221" s="34" t="s">
        <v>156</v>
      </c>
      <c r="AG221" s="278"/>
    </row>
    <row r="222" spans="1:33" ht="25.5" x14ac:dyDescent="0.2">
      <c r="A222" s="56" t="s">
        <v>1246</v>
      </c>
      <c r="B222" s="76" t="s">
        <v>1229</v>
      </c>
      <c r="C222" s="73" t="s">
        <v>1228</v>
      </c>
      <c r="D222" s="73" t="s">
        <v>377</v>
      </c>
      <c r="E222" s="73" t="s">
        <v>159</v>
      </c>
      <c r="F222" s="34" t="s">
        <v>393</v>
      </c>
      <c r="G222" s="34" t="s">
        <v>451</v>
      </c>
      <c r="H222" s="59" t="s">
        <v>1108</v>
      </c>
      <c r="I222" s="34" t="s">
        <v>691</v>
      </c>
      <c r="J222" s="58">
        <v>37315</v>
      </c>
      <c r="K222" s="58"/>
      <c r="L222" s="72"/>
      <c r="M222" s="91"/>
      <c r="N222" s="91"/>
      <c r="O222" s="91"/>
      <c r="P222" s="91"/>
      <c r="Q222" s="58"/>
      <c r="R222" s="58"/>
      <c r="S222" s="58"/>
      <c r="T222" s="58">
        <v>43433</v>
      </c>
      <c r="U222" s="58"/>
      <c r="V222" s="58"/>
      <c r="W222" s="58"/>
      <c r="X222" s="58">
        <f>MAX(Játszóeszközök[[#This Row],[Időszakos ellenőrzés 2011.]:[Időszakos ellenőrzés 2020.]])</f>
        <v>43433</v>
      </c>
      <c r="Y222" s="57">
        <f t="shared" si="10"/>
        <v>2022</v>
      </c>
      <c r="Z222" s="34" t="s">
        <v>517</v>
      </c>
      <c r="AA222" s="69"/>
      <c r="AB222" s="77" t="s">
        <v>1245</v>
      </c>
      <c r="AC222" s="62"/>
      <c r="AD222" s="34"/>
      <c r="AE222" s="34" t="s">
        <v>157</v>
      </c>
      <c r="AF222" s="34" t="s">
        <v>156</v>
      </c>
      <c r="AG222" s="278"/>
    </row>
    <row r="223" spans="1:33" s="78" customFormat="1" ht="25.5" hidden="1" x14ac:dyDescent="0.2">
      <c r="A223" s="89" t="s">
        <v>1244</v>
      </c>
      <c r="B223" s="88" t="s">
        <v>1229</v>
      </c>
      <c r="C223" s="87" t="s">
        <v>1228</v>
      </c>
      <c r="D223" s="87" t="s">
        <v>377</v>
      </c>
      <c r="E223" s="87" t="s">
        <v>445</v>
      </c>
      <c r="F223" s="79" t="s">
        <v>1243</v>
      </c>
      <c r="G223" s="79" t="s">
        <v>451</v>
      </c>
      <c r="H223" s="82" t="s">
        <v>497</v>
      </c>
      <c r="I223" s="79" t="s">
        <v>691</v>
      </c>
      <c r="J223" s="84">
        <v>37315</v>
      </c>
      <c r="K223" s="84"/>
      <c r="L223" s="92" t="s">
        <v>747</v>
      </c>
      <c r="M223" s="94"/>
      <c r="N223" s="94"/>
      <c r="O223" s="94"/>
      <c r="P223" s="94"/>
      <c r="Q223" s="84"/>
      <c r="R223" s="84"/>
      <c r="S223" s="84"/>
      <c r="T223" s="84">
        <v>43433</v>
      </c>
      <c r="U223" s="84"/>
      <c r="V223" s="84"/>
      <c r="W223" s="84"/>
      <c r="X223" s="84">
        <f>MAX(Játszóeszközök[[#This Row],[Időszakos ellenőrzés 2011.]:[Időszakos ellenőrzés 2020.]])</f>
        <v>43433</v>
      </c>
      <c r="Y223" s="83">
        <f t="shared" si="10"/>
        <v>2022</v>
      </c>
      <c r="Z223" s="79" t="s">
        <v>442</v>
      </c>
      <c r="AA223" s="120"/>
      <c r="AB223" s="86" t="s">
        <v>1242</v>
      </c>
      <c r="AC223" s="96">
        <v>44455</v>
      </c>
      <c r="AD223" s="79"/>
      <c r="AE223" s="34" t="s">
        <v>157</v>
      </c>
      <c r="AF223" s="34" t="s">
        <v>156</v>
      </c>
      <c r="AG223" s="284"/>
    </row>
    <row r="224" spans="1:33" ht="38.25" x14ac:dyDescent="0.2">
      <c r="A224" s="56" t="s">
        <v>1241</v>
      </c>
      <c r="B224" s="76" t="s">
        <v>1229</v>
      </c>
      <c r="C224" s="73" t="s">
        <v>1228</v>
      </c>
      <c r="D224" s="73" t="s">
        <v>377</v>
      </c>
      <c r="E224" s="73" t="s">
        <v>159</v>
      </c>
      <c r="F224" s="34" t="s">
        <v>489</v>
      </c>
      <c r="G224" s="34" t="s">
        <v>451</v>
      </c>
      <c r="H224" s="59" t="s">
        <v>488</v>
      </c>
      <c r="I224" s="34" t="s">
        <v>691</v>
      </c>
      <c r="J224" s="58">
        <v>37315</v>
      </c>
      <c r="K224" s="58"/>
      <c r="L224" s="72" t="s">
        <v>496</v>
      </c>
      <c r="M224" s="91"/>
      <c r="N224" s="91"/>
      <c r="O224" s="91"/>
      <c r="P224" s="91"/>
      <c r="Q224" s="58"/>
      <c r="R224" s="58"/>
      <c r="S224" s="58"/>
      <c r="T224" s="58">
        <v>43433</v>
      </c>
      <c r="U224" s="58"/>
      <c r="V224" s="58"/>
      <c r="W224" s="58"/>
      <c r="X224" s="58">
        <f>MAX(Játszóeszközök[[#This Row],[Időszakos ellenőrzés 2011.]:[Időszakos ellenőrzés 2020.]])</f>
        <v>43433</v>
      </c>
      <c r="Y224" s="57">
        <f t="shared" si="10"/>
        <v>2022</v>
      </c>
      <c r="Z224" s="34" t="s">
        <v>463</v>
      </c>
      <c r="AA224" s="69"/>
      <c r="AB224" s="77" t="s">
        <v>1240</v>
      </c>
      <c r="AC224" s="62"/>
      <c r="AD224" s="34"/>
      <c r="AE224" s="34" t="s">
        <v>157</v>
      </c>
      <c r="AF224" s="34" t="s">
        <v>156</v>
      </c>
      <c r="AG224" s="278"/>
    </row>
    <row r="225" spans="1:33" ht="25.5" x14ac:dyDescent="0.2">
      <c r="A225" s="56" t="s">
        <v>1239</v>
      </c>
      <c r="B225" s="76" t="s">
        <v>1229</v>
      </c>
      <c r="C225" s="73" t="s">
        <v>1228</v>
      </c>
      <c r="D225" s="73" t="s">
        <v>377</v>
      </c>
      <c r="E225" s="73" t="s">
        <v>159</v>
      </c>
      <c r="F225" s="34" t="s">
        <v>459</v>
      </c>
      <c r="G225" s="34" t="s">
        <v>451</v>
      </c>
      <c r="H225" s="59" t="s">
        <v>458</v>
      </c>
      <c r="I225" s="34" t="s">
        <v>691</v>
      </c>
      <c r="J225" s="58">
        <v>37315</v>
      </c>
      <c r="K225" s="58"/>
      <c r="L225" s="72"/>
      <c r="M225" s="91"/>
      <c r="N225" s="91"/>
      <c r="O225" s="91"/>
      <c r="P225" s="91"/>
      <c r="Q225" s="58">
        <v>42320</v>
      </c>
      <c r="R225" s="58"/>
      <c r="S225" s="58"/>
      <c r="T225" s="58"/>
      <c r="U225" s="58"/>
      <c r="V225" s="58">
        <v>44158</v>
      </c>
      <c r="W225" s="58"/>
      <c r="X225" s="58">
        <f>MAX(Játszóeszközök[[#This Row],[Időszakos ellenőrzés 2011.]:[Időszakos ellenőrzés 2020.]])</f>
        <v>44158</v>
      </c>
      <c r="Y225" s="57">
        <f t="shared" si="10"/>
        <v>2023</v>
      </c>
      <c r="Z225" s="34" t="s">
        <v>463</v>
      </c>
      <c r="AA225" s="69" t="s">
        <v>1195</v>
      </c>
      <c r="AB225" s="77"/>
      <c r="AC225" s="62"/>
      <c r="AD225" s="34"/>
      <c r="AE225" s="34" t="s">
        <v>157</v>
      </c>
      <c r="AF225" s="34" t="s">
        <v>156</v>
      </c>
      <c r="AG225" s="278"/>
    </row>
    <row r="226" spans="1:33" ht="63.75" x14ac:dyDescent="0.2">
      <c r="A226" s="56" t="s">
        <v>1238</v>
      </c>
      <c r="B226" s="76" t="s">
        <v>1229</v>
      </c>
      <c r="C226" s="73" t="s">
        <v>1228</v>
      </c>
      <c r="D226" s="73" t="s">
        <v>377</v>
      </c>
      <c r="E226" s="73" t="s">
        <v>159</v>
      </c>
      <c r="F226" s="34" t="s">
        <v>530</v>
      </c>
      <c r="G226" s="34" t="s">
        <v>158</v>
      </c>
      <c r="H226" s="59" t="s">
        <v>1237</v>
      </c>
      <c r="I226" s="34" t="s">
        <v>1236</v>
      </c>
      <c r="J226" s="58">
        <v>39751</v>
      </c>
      <c r="K226" s="58"/>
      <c r="L226" s="72" t="s">
        <v>1235</v>
      </c>
      <c r="M226" s="91"/>
      <c r="N226" s="91"/>
      <c r="O226" s="91"/>
      <c r="P226" s="91"/>
      <c r="Q226" s="58"/>
      <c r="R226" s="58"/>
      <c r="S226" s="58"/>
      <c r="T226" s="58">
        <v>43433</v>
      </c>
      <c r="U226" s="58"/>
      <c r="V226" s="58"/>
      <c r="W226" s="58"/>
      <c r="X226" s="58">
        <f>MAX(Játszóeszközök[[#This Row],[Időszakos ellenőrzés 2011.]:[Időszakos ellenőrzés 2020.]])</f>
        <v>43433</v>
      </c>
      <c r="Y226" s="57">
        <f t="shared" si="10"/>
        <v>2022</v>
      </c>
      <c r="Z226" s="34" t="s">
        <v>517</v>
      </c>
      <c r="AA226" s="69"/>
      <c r="AB226" s="77" t="s">
        <v>1234</v>
      </c>
      <c r="AC226" s="62"/>
      <c r="AD226" s="34"/>
      <c r="AE226" s="34" t="s">
        <v>157</v>
      </c>
      <c r="AF226" s="34" t="s">
        <v>156</v>
      </c>
      <c r="AG226" s="278"/>
    </row>
    <row r="227" spans="1:33" ht="25.5" x14ac:dyDescent="0.2">
      <c r="A227" s="56" t="s">
        <v>1233</v>
      </c>
      <c r="B227" s="76" t="s">
        <v>1229</v>
      </c>
      <c r="C227" s="73" t="s">
        <v>1228</v>
      </c>
      <c r="D227" s="73" t="s">
        <v>377</v>
      </c>
      <c r="E227" s="73" t="s">
        <v>159</v>
      </c>
      <c r="F227" s="34" t="s">
        <v>718</v>
      </c>
      <c r="G227" s="34" t="s">
        <v>708</v>
      </c>
      <c r="H227" s="69" t="s">
        <v>717</v>
      </c>
      <c r="I227" s="34"/>
      <c r="J227" s="58" t="s">
        <v>706</v>
      </c>
      <c r="K227" s="58"/>
      <c r="L227" s="72"/>
      <c r="M227" s="91"/>
      <c r="N227" s="91"/>
      <c r="O227" s="91"/>
      <c r="P227" s="91"/>
      <c r="Q227" s="58"/>
      <c r="R227" s="58"/>
      <c r="S227" s="58"/>
      <c r="T227" s="58">
        <v>43433</v>
      </c>
      <c r="U227" s="58"/>
      <c r="V227" s="58"/>
      <c r="W227" s="58"/>
      <c r="X227" s="58">
        <f>MAX(Játszóeszközök[[#This Row],[Időszakos ellenőrzés 2011.]:[Időszakos ellenőrzés 2020.]])</f>
        <v>43433</v>
      </c>
      <c r="Y227" s="57">
        <f t="shared" si="10"/>
        <v>2022</v>
      </c>
      <c r="Z227" s="34" t="s">
        <v>381</v>
      </c>
      <c r="AA227" s="69"/>
      <c r="AB227" s="77"/>
      <c r="AC227" s="62"/>
      <c r="AD227" s="34"/>
      <c r="AE227" s="34" t="s">
        <v>157</v>
      </c>
      <c r="AF227" s="34" t="s">
        <v>156</v>
      </c>
      <c r="AG227" s="278"/>
    </row>
    <row r="228" spans="1:33" ht="25.5" x14ac:dyDescent="0.2">
      <c r="A228" s="56" t="s">
        <v>1232</v>
      </c>
      <c r="B228" s="76" t="s">
        <v>1229</v>
      </c>
      <c r="C228" s="73" t="s">
        <v>1228</v>
      </c>
      <c r="D228" s="73" t="s">
        <v>377</v>
      </c>
      <c r="E228" s="73" t="s">
        <v>159</v>
      </c>
      <c r="F228" s="34" t="s">
        <v>1044</v>
      </c>
      <c r="G228" s="34" t="s">
        <v>708</v>
      </c>
      <c r="H228" s="69" t="s">
        <v>1231</v>
      </c>
      <c r="I228" s="34"/>
      <c r="J228" s="58" t="s">
        <v>706</v>
      </c>
      <c r="K228" s="58"/>
      <c r="L228" s="72"/>
      <c r="M228" s="91"/>
      <c r="N228" s="91"/>
      <c r="O228" s="91"/>
      <c r="P228" s="91"/>
      <c r="Q228" s="58"/>
      <c r="R228" s="58"/>
      <c r="S228" s="58"/>
      <c r="T228" s="58">
        <v>43433</v>
      </c>
      <c r="U228" s="58"/>
      <c r="V228" s="58"/>
      <c r="W228" s="58"/>
      <c r="X228" s="58">
        <f>MAX(Játszóeszközök[[#This Row],[Időszakos ellenőrzés 2011.]:[Időszakos ellenőrzés 2020.]])</f>
        <v>43433</v>
      </c>
      <c r="Y228" s="57">
        <f t="shared" si="10"/>
        <v>2022</v>
      </c>
      <c r="Z228" s="34" t="s">
        <v>517</v>
      </c>
      <c r="AA228" s="69"/>
      <c r="AB228" s="77"/>
      <c r="AC228" s="62"/>
      <c r="AD228" s="34"/>
      <c r="AE228" s="34" t="s">
        <v>157</v>
      </c>
      <c r="AF228" s="34" t="s">
        <v>156</v>
      </c>
      <c r="AG228" s="278"/>
    </row>
    <row r="229" spans="1:33" ht="25.5" x14ac:dyDescent="0.2">
      <c r="A229" s="56" t="s">
        <v>1230</v>
      </c>
      <c r="B229" s="76" t="s">
        <v>1229</v>
      </c>
      <c r="C229" s="73" t="s">
        <v>1228</v>
      </c>
      <c r="D229" s="73" t="s">
        <v>377</v>
      </c>
      <c r="E229" s="73" t="s">
        <v>159</v>
      </c>
      <c r="F229" s="34" t="s">
        <v>1227</v>
      </c>
      <c r="G229" s="34" t="s">
        <v>708</v>
      </c>
      <c r="H229" s="69" t="s">
        <v>1226</v>
      </c>
      <c r="I229" s="34"/>
      <c r="J229" s="58" t="s">
        <v>706</v>
      </c>
      <c r="K229" s="58"/>
      <c r="L229" s="72"/>
      <c r="M229" s="91"/>
      <c r="N229" s="91"/>
      <c r="O229" s="91"/>
      <c r="P229" s="91"/>
      <c r="Q229" s="58"/>
      <c r="R229" s="58"/>
      <c r="S229" s="58"/>
      <c r="T229" s="58">
        <v>43433</v>
      </c>
      <c r="U229" s="58"/>
      <c r="V229" s="58"/>
      <c r="W229" s="58"/>
      <c r="X229" s="58">
        <f>MAX(Játszóeszközök[[#This Row],[Időszakos ellenőrzés 2011.]:[Időszakos ellenőrzés 2020.]])</f>
        <v>43433</v>
      </c>
      <c r="Y229" s="57">
        <f t="shared" si="10"/>
        <v>2022</v>
      </c>
      <c r="Z229" s="34" t="s">
        <v>517</v>
      </c>
      <c r="AA229" s="69"/>
      <c r="AB229" s="77"/>
      <c r="AC229" s="62"/>
      <c r="AD229" s="34"/>
      <c r="AE229" s="34" t="s">
        <v>157</v>
      </c>
      <c r="AF229" s="34" t="s">
        <v>156</v>
      </c>
      <c r="AG229" s="278"/>
    </row>
    <row r="230" spans="1:33" ht="12.75" x14ac:dyDescent="0.2">
      <c r="A230" s="56" t="s">
        <v>1225</v>
      </c>
      <c r="B230" s="76" t="s">
        <v>1204</v>
      </c>
      <c r="C230" s="73" t="s">
        <v>1203</v>
      </c>
      <c r="D230" s="73" t="s">
        <v>377</v>
      </c>
      <c r="E230" s="73" t="s">
        <v>159</v>
      </c>
      <c r="F230" s="34" t="s">
        <v>1224</v>
      </c>
      <c r="G230" s="34" t="s">
        <v>617</v>
      </c>
      <c r="H230" s="119" t="s">
        <v>1223</v>
      </c>
      <c r="I230" s="34" t="s">
        <v>623</v>
      </c>
      <c r="J230" s="58">
        <v>40639</v>
      </c>
      <c r="K230" s="58"/>
      <c r="L230" s="72"/>
      <c r="M230" s="91"/>
      <c r="N230" s="91"/>
      <c r="O230" s="91"/>
      <c r="P230" s="91"/>
      <c r="Q230" s="58">
        <v>42320</v>
      </c>
      <c r="R230" s="58"/>
      <c r="S230" s="58"/>
      <c r="T230" s="58"/>
      <c r="U230" s="58"/>
      <c r="V230" s="58">
        <v>44158</v>
      </c>
      <c r="W230" s="58"/>
      <c r="X230" s="58">
        <f>MAX(Játszóeszközök[[#This Row],[Időszakos ellenőrzés 2011.]:[Időszakos ellenőrzés 2020.]])</f>
        <v>44158</v>
      </c>
      <c r="Y230" s="57">
        <f t="shared" si="10"/>
        <v>2023</v>
      </c>
      <c r="Z230" s="34" t="s">
        <v>381</v>
      </c>
      <c r="AA230" s="59"/>
      <c r="AB230" s="63"/>
      <c r="AC230" s="62"/>
      <c r="AD230" s="34"/>
      <c r="AE230" s="34" t="s">
        <v>157</v>
      </c>
      <c r="AF230" s="34" t="s">
        <v>156</v>
      </c>
      <c r="AG230" s="278"/>
    </row>
    <row r="231" spans="1:33" ht="25.5" x14ac:dyDescent="0.2">
      <c r="A231" s="56" t="s">
        <v>1222</v>
      </c>
      <c r="B231" s="76" t="s">
        <v>1204</v>
      </c>
      <c r="C231" s="73" t="s">
        <v>1203</v>
      </c>
      <c r="D231" s="73" t="s">
        <v>377</v>
      </c>
      <c r="E231" s="73" t="s">
        <v>159</v>
      </c>
      <c r="F231" s="70" t="s">
        <v>1220</v>
      </c>
      <c r="G231" s="34" t="s">
        <v>1219</v>
      </c>
      <c r="H231" s="119" t="s">
        <v>1218</v>
      </c>
      <c r="I231" s="34" t="s">
        <v>1217</v>
      </c>
      <c r="J231" s="58">
        <v>40639</v>
      </c>
      <c r="K231" s="58"/>
      <c r="L231" s="72" t="s">
        <v>1210</v>
      </c>
      <c r="M231" s="91"/>
      <c r="N231" s="91"/>
      <c r="O231" s="91"/>
      <c r="P231" s="91"/>
      <c r="Q231" s="58">
        <v>42320</v>
      </c>
      <c r="R231" s="58"/>
      <c r="S231" s="58"/>
      <c r="T231" s="58"/>
      <c r="U231" s="58"/>
      <c r="V231" s="58">
        <v>44158</v>
      </c>
      <c r="W231" s="58"/>
      <c r="X231" s="58">
        <f>MAX(Játszóeszközök[[#This Row],[Időszakos ellenőrzés 2011.]:[Időszakos ellenőrzés 2020.]])</f>
        <v>44158</v>
      </c>
      <c r="Y231" s="57">
        <f t="shared" si="10"/>
        <v>2023</v>
      </c>
      <c r="Z231" s="34" t="s">
        <v>381</v>
      </c>
      <c r="AA231" s="59"/>
      <c r="AB231" s="63"/>
      <c r="AC231" s="62"/>
      <c r="AD231" s="34"/>
      <c r="AE231" s="34" t="s">
        <v>157</v>
      </c>
      <c r="AF231" s="34" t="s">
        <v>156</v>
      </c>
      <c r="AG231" s="278"/>
    </row>
    <row r="232" spans="1:33" ht="25.5" x14ac:dyDescent="0.2">
      <c r="A232" s="56" t="s">
        <v>1221</v>
      </c>
      <c r="B232" s="76" t="s">
        <v>1204</v>
      </c>
      <c r="C232" s="73" t="s">
        <v>1203</v>
      </c>
      <c r="D232" s="73" t="s">
        <v>377</v>
      </c>
      <c r="E232" s="73" t="s">
        <v>159</v>
      </c>
      <c r="F232" s="70" t="s">
        <v>1220</v>
      </c>
      <c r="G232" s="34" t="s">
        <v>1219</v>
      </c>
      <c r="H232" s="119" t="s">
        <v>1218</v>
      </c>
      <c r="I232" s="34" t="s">
        <v>1217</v>
      </c>
      <c r="J232" s="58">
        <v>40639</v>
      </c>
      <c r="K232" s="58"/>
      <c r="L232" s="72" t="s">
        <v>1210</v>
      </c>
      <c r="M232" s="91"/>
      <c r="N232" s="91"/>
      <c r="O232" s="91"/>
      <c r="P232" s="91"/>
      <c r="Q232" s="58">
        <v>42320</v>
      </c>
      <c r="R232" s="58"/>
      <c r="S232" s="58"/>
      <c r="T232" s="58"/>
      <c r="U232" s="58"/>
      <c r="V232" s="58">
        <v>44158</v>
      </c>
      <c r="W232" s="58"/>
      <c r="X232" s="58">
        <f>MAX(Játszóeszközök[[#This Row],[Időszakos ellenőrzés 2011.]:[Időszakos ellenőrzés 2020.]])</f>
        <v>44158</v>
      </c>
      <c r="Y232" s="57">
        <f t="shared" si="10"/>
        <v>2023</v>
      </c>
      <c r="Z232" s="34" t="s">
        <v>463</v>
      </c>
      <c r="AA232" s="59" t="s">
        <v>1216</v>
      </c>
      <c r="AB232" s="63"/>
      <c r="AC232" s="62"/>
      <c r="AD232" s="34"/>
      <c r="AE232" s="34" t="s">
        <v>157</v>
      </c>
      <c r="AF232" s="34" t="s">
        <v>156</v>
      </c>
      <c r="AG232" s="278"/>
    </row>
    <row r="233" spans="1:33" ht="12.75" x14ac:dyDescent="0.2">
      <c r="A233" s="56" t="s">
        <v>1215</v>
      </c>
      <c r="B233" s="76" t="s">
        <v>1204</v>
      </c>
      <c r="C233" s="73" t="s">
        <v>1203</v>
      </c>
      <c r="D233" s="73" t="s">
        <v>377</v>
      </c>
      <c r="E233" s="73" t="s">
        <v>159</v>
      </c>
      <c r="F233" s="34" t="s">
        <v>1214</v>
      </c>
      <c r="G233" s="34" t="s">
        <v>1213</v>
      </c>
      <c r="H233" s="119" t="s">
        <v>1212</v>
      </c>
      <c r="I233" s="34" t="s">
        <v>1211</v>
      </c>
      <c r="J233" s="58">
        <v>40639</v>
      </c>
      <c r="K233" s="58"/>
      <c r="L233" s="72" t="s">
        <v>1210</v>
      </c>
      <c r="M233" s="91"/>
      <c r="N233" s="91"/>
      <c r="O233" s="91"/>
      <c r="P233" s="91"/>
      <c r="Q233" s="58">
        <v>42320</v>
      </c>
      <c r="R233" s="58"/>
      <c r="S233" s="58"/>
      <c r="T233" s="58"/>
      <c r="U233" s="58"/>
      <c r="V233" s="58">
        <v>44158</v>
      </c>
      <c r="W233" s="58"/>
      <c r="X233" s="58">
        <f>MAX(Játszóeszközök[[#This Row],[Időszakos ellenőrzés 2011.]:[Időszakos ellenőrzés 2020.]])</f>
        <v>44158</v>
      </c>
      <c r="Y233" s="57">
        <f t="shared" ref="Y233:Y262" si="11">IF(X233&gt;=44044,YEAR(X233)+3,YEAR(X233)+4)</f>
        <v>2023</v>
      </c>
      <c r="Z233" s="34" t="s">
        <v>463</v>
      </c>
      <c r="AA233" s="59" t="s">
        <v>1209</v>
      </c>
      <c r="AB233" s="63"/>
      <c r="AC233" s="62"/>
      <c r="AD233" s="34"/>
      <c r="AE233" s="34" t="s">
        <v>157</v>
      </c>
      <c r="AF233" s="34" t="s">
        <v>156</v>
      </c>
      <c r="AG233" s="278"/>
    </row>
    <row r="234" spans="1:33" ht="12.75" x14ac:dyDescent="0.2">
      <c r="A234" s="56" t="s">
        <v>1208</v>
      </c>
      <c r="B234" s="76" t="s">
        <v>1204</v>
      </c>
      <c r="C234" s="73" t="s">
        <v>1203</v>
      </c>
      <c r="D234" s="73" t="s">
        <v>377</v>
      </c>
      <c r="E234" s="73" t="s">
        <v>159</v>
      </c>
      <c r="F234" s="34" t="s">
        <v>1207</v>
      </c>
      <c r="G234" s="34" t="s">
        <v>617</v>
      </c>
      <c r="H234" s="119" t="s">
        <v>1206</v>
      </c>
      <c r="I234" s="34" t="s">
        <v>623</v>
      </c>
      <c r="J234" s="58">
        <v>40639</v>
      </c>
      <c r="K234" s="58"/>
      <c r="L234" s="72"/>
      <c r="M234" s="91"/>
      <c r="N234" s="91"/>
      <c r="O234" s="91"/>
      <c r="P234" s="91"/>
      <c r="Q234" s="58">
        <v>42320</v>
      </c>
      <c r="R234" s="58"/>
      <c r="S234" s="58"/>
      <c r="T234" s="58"/>
      <c r="U234" s="58"/>
      <c r="V234" s="58">
        <v>44158</v>
      </c>
      <c r="W234" s="58"/>
      <c r="X234" s="58">
        <f>MAX(Játszóeszközök[[#This Row],[Időszakos ellenőrzés 2011.]:[Időszakos ellenőrzés 2020.]])</f>
        <v>44158</v>
      </c>
      <c r="Y234" s="57">
        <f t="shared" si="11"/>
        <v>2023</v>
      </c>
      <c r="Z234" s="34" t="s">
        <v>463</v>
      </c>
      <c r="AA234" s="59" t="s">
        <v>631</v>
      </c>
      <c r="AB234" s="63"/>
      <c r="AC234" s="62"/>
      <c r="AD234" s="34"/>
      <c r="AE234" s="34" t="s">
        <v>157</v>
      </c>
      <c r="AF234" s="34" t="s">
        <v>156</v>
      </c>
      <c r="AG234" s="278"/>
    </row>
    <row r="235" spans="1:33" ht="12.75" x14ac:dyDescent="0.2">
      <c r="A235" s="56" t="s">
        <v>1205</v>
      </c>
      <c r="B235" s="76" t="s">
        <v>1204</v>
      </c>
      <c r="C235" s="73" t="s">
        <v>1203</v>
      </c>
      <c r="D235" s="73" t="s">
        <v>377</v>
      </c>
      <c r="E235" s="73" t="s">
        <v>159</v>
      </c>
      <c r="F235" s="34" t="s">
        <v>422</v>
      </c>
      <c r="G235" s="118" t="s">
        <v>937</v>
      </c>
      <c r="H235" s="119" t="s">
        <v>432</v>
      </c>
      <c r="I235" s="34" t="s">
        <v>936</v>
      </c>
      <c r="J235" s="58">
        <v>40639</v>
      </c>
      <c r="K235" s="58"/>
      <c r="L235" s="72"/>
      <c r="M235" s="91"/>
      <c r="N235" s="91"/>
      <c r="O235" s="91"/>
      <c r="P235" s="91"/>
      <c r="Q235" s="58">
        <v>42320</v>
      </c>
      <c r="R235" s="58"/>
      <c r="S235" s="58"/>
      <c r="T235" s="58"/>
      <c r="U235" s="58"/>
      <c r="V235" s="58">
        <v>44158</v>
      </c>
      <c r="W235" s="58"/>
      <c r="X235" s="58">
        <f>MAX(Játszóeszközök[[#This Row],[Időszakos ellenőrzés 2011.]:[Időszakos ellenőrzés 2020.]])</f>
        <v>44158</v>
      </c>
      <c r="Y235" s="57">
        <f t="shared" si="11"/>
        <v>2023</v>
      </c>
      <c r="Z235" s="118" t="s">
        <v>463</v>
      </c>
      <c r="AA235" s="59" t="s">
        <v>1202</v>
      </c>
      <c r="AB235" s="63"/>
      <c r="AC235" s="62"/>
      <c r="AD235" s="34"/>
      <c r="AE235" s="34" t="s">
        <v>157</v>
      </c>
      <c r="AF235" s="34" t="s">
        <v>156</v>
      </c>
      <c r="AG235" s="278"/>
    </row>
    <row r="236" spans="1:33" ht="12.75" x14ac:dyDescent="0.2">
      <c r="A236" s="56" t="s">
        <v>1201</v>
      </c>
      <c r="B236" s="76" t="s">
        <v>1177</v>
      </c>
      <c r="C236" s="73" t="s">
        <v>1176</v>
      </c>
      <c r="D236" s="73" t="s">
        <v>377</v>
      </c>
      <c r="E236" s="73" t="s">
        <v>159</v>
      </c>
      <c r="F236" s="34" t="s">
        <v>1168</v>
      </c>
      <c r="G236" s="34" t="s">
        <v>1200</v>
      </c>
      <c r="H236" s="59" t="s">
        <v>432</v>
      </c>
      <c r="I236" s="34" t="s">
        <v>997</v>
      </c>
      <c r="J236" s="58">
        <v>39043</v>
      </c>
      <c r="K236" s="58"/>
      <c r="L236" s="72" t="s">
        <v>1199</v>
      </c>
      <c r="M236" s="91"/>
      <c r="N236" s="91"/>
      <c r="O236" s="91"/>
      <c r="P236" s="91"/>
      <c r="Q236" s="58"/>
      <c r="R236" s="58">
        <v>42696</v>
      </c>
      <c r="S236" s="58"/>
      <c r="T236" s="58"/>
      <c r="U236" s="58"/>
      <c r="V236" s="58">
        <v>44158</v>
      </c>
      <c r="W236" s="58"/>
      <c r="X236" s="58">
        <f>MAX(Játszóeszközök[[#This Row],[Időszakos ellenőrzés 2011.]:[Időszakos ellenőrzés 2020.]])</f>
        <v>44158</v>
      </c>
      <c r="Y236" s="57">
        <f t="shared" si="11"/>
        <v>2023</v>
      </c>
      <c r="Z236" s="34" t="s">
        <v>381</v>
      </c>
      <c r="AA236" s="59"/>
      <c r="AB236" s="63"/>
      <c r="AC236" s="62"/>
      <c r="AD236" s="34"/>
      <c r="AE236" s="34" t="s">
        <v>157</v>
      </c>
      <c r="AF236" s="34" t="s">
        <v>156</v>
      </c>
      <c r="AG236" s="278"/>
    </row>
    <row r="237" spans="1:33" ht="12.75" x14ac:dyDescent="0.2">
      <c r="A237" s="56" t="s">
        <v>1198</v>
      </c>
      <c r="B237" s="76" t="s">
        <v>1177</v>
      </c>
      <c r="C237" s="73" t="s">
        <v>1176</v>
      </c>
      <c r="D237" s="73" t="s">
        <v>377</v>
      </c>
      <c r="E237" s="73" t="s">
        <v>159</v>
      </c>
      <c r="F237" s="34" t="s">
        <v>676</v>
      </c>
      <c r="G237" s="34" t="s">
        <v>617</v>
      </c>
      <c r="H237" s="59" t="s">
        <v>1197</v>
      </c>
      <c r="I237" s="34" t="s">
        <v>1196</v>
      </c>
      <c r="J237" s="58">
        <v>39043</v>
      </c>
      <c r="K237" s="58"/>
      <c r="L237" s="72"/>
      <c r="M237" s="91"/>
      <c r="N237" s="91"/>
      <c r="O237" s="91"/>
      <c r="P237" s="91"/>
      <c r="Q237" s="58"/>
      <c r="R237" s="58">
        <v>42696</v>
      </c>
      <c r="S237" s="58"/>
      <c r="T237" s="58"/>
      <c r="U237" s="58"/>
      <c r="V237" s="58">
        <v>44158</v>
      </c>
      <c r="W237" s="58"/>
      <c r="X237" s="58">
        <f>MAX(Játszóeszközök[[#This Row],[Időszakos ellenőrzés 2011.]:[Időszakos ellenőrzés 2020.]])</f>
        <v>44158</v>
      </c>
      <c r="Y237" s="57">
        <f t="shared" si="11"/>
        <v>2023</v>
      </c>
      <c r="Z237" s="34" t="s">
        <v>463</v>
      </c>
      <c r="AA237" s="59" t="s">
        <v>1195</v>
      </c>
      <c r="AB237" s="63"/>
      <c r="AC237" s="62"/>
      <c r="AD237" s="34"/>
      <c r="AE237" s="34" t="s">
        <v>157</v>
      </c>
      <c r="AF237" s="34" t="s">
        <v>156</v>
      </c>
      <c r="AG237" s="278"/>
    </row>
    <row r="238" spans="1:33" ht="12.75" x14ac:dyDescent="0.2">
      <c r="A238" s="56" t="s">
        <v>1194</v>
      </c>
      <c r="B238" s="76" t="s">
        <v>1177</v>
      </c>
      <c r="C238" s="73" t="s">
        <v>1176</v>
      </c>
      <c r="D238" s="73" t="s">
        <v>377</v>
      </c>
      <c r="E238" s="73" t="s">
        <v>159</v>
      </c>
      <c r="F238" s="34" t="s">
        <v>393</v>
      </c>
      <c r="G238" s="34" t="s">
        <v>617</v>
      </c>
      <c r="H238" s="59" t="s">
        <v>1193</v>
      </c>
      <c r="I238" s="34" t="s">
        <v>1192</v>
      </c>
      <c r="J238" s="58">
        <v>39043</v>
      </c>
      <c r="K238" s="58"/>
      <c r="L238" s="72" t="s">
        <v>1191</v>
      </c>
      <c r="M238" s="91"/>
      <c r="N238" s="91"/>
      <c r="O238" s="91"/>
      <c r="P238" s="91"/>
      <c r="Q238" s="58"/>
      <c r="R238" s="58"/>
      <c r="S238" s="58"/>
      <c r="T238" s="58">
        <v>43411</v>
      </c>
      <c r="U238" s="58"/>
      <c r="V238" s="58"/>
      <c r="W238" s="58"/>
      <c r="X238" s="58">
        <f>MAX(Játszóeszközök[[#This Row],[Időszakos ellenőrzés 2011.]:[Időszakos ellenőrzés 2020.]])</f>
        <v>43411</v>
      </c>
      <c r="Y238" s="57">
        <f t="shared" si="11"/>
        <v>2022</v>
      </c>
      <c r="Z238" s="34" t="s">
        <v>517</v>
      </c>
      <c r="AA238" s="59"/>
      <c r="AB238" s="63"/>
      <c r="AC238" s="62"/>
      <c r="AD238" s="34"/>
      <c r="AE238" s="34" t="s">
        <v>157</v>
      </c>
      <c r="AF238" s="34" t="s">
        <v>156</v>
      </c>
      <c r="AG238" s="278"/>
    </row>
    <row r="239" spans="1:33" ht="12.75" x14ac:dyDescent="0.2">
      <c r="A239" s="56" t="s">
        <v>1190</v>
      </c>
      <c r="B239" s="76" t="s">
        <v>1177</v>
      </c>
      <c r="C239" s="73" t="s">
        <v>1176</v>
      </c>
      <c r="D239" s="73" t="s">
        <v>377</v>
      </c>
      <c r="E239" s="73" t="s">
        <v>159</v>
      </c>
      <c r="F239" s="34" t="s">
        <v>520</v>
      </c>
      <c r="G239" s="34" t="s">
        <v>617</v>
      </c>
      <c r="H239" s="59" t="s">
        <v>1189</v>
      </c>
      <c r="I239" s="34" t="s">
        <v>997</v>
      </c>
      <c r="J239" s="58">
        <v>39043</v>
      </c>
      <c r="K239" s="58"/>
      <c r="L239" s="72" t="s">
        <v>1188</v>
      </c>
      <c r="M239" s="91"/>
      <c r="N239" s="91"/>
      <c r="O239" s="91"/>
      <c r="P239" s="91"/>
      <c r="Q239" s="58"/>
      <c r="R239" s="58"/>
      <c r="S239" s="58"/>
      <c r="T239" s="58">
        <v>43411</v>
      </c>
      <c r="U239" s="58"/>
      <c r="V239" s="58"/>
      <c r="W239" s="58"/>
      <c r="X239" s="58">
        <f>MAX(Játszóeszközök[[#This Row],[Időszakos ellenőrzés 2011.]:[Időszakos ellenőrzés 2020.]])</f>
        <v>43411</v>
      </c>
      <c r="Y239" s="57">
        <f t="shared" si="11"/>
        <v>2022</v>
      </c>
      <c r="Z239" s="34" t="s">
        <v>517</v>
      </c>
      <c r="AA239" s="59"/>
      <c r="AB239" s="63"/>
      <c r="AC239" s="62"/>
      <c r="AD239" s="34"/>
      <c r="AE239" s="34" t="s">
        <v>157</v>
      </c>
      <c r="AF239" s="34" t="s">
        <v>156</v>
      </c>
      <c r="AG239" s="278"/>
    </row>
    <row r="240" spans="1:33" ht="38.25" x14ac:dyDescent="0.2">
      <c r="A240" s="56" t="s">
        <v>1187</v>
      </c>
      <c r="B240" s="76" t="s">
        <v>1177</v>
      </c>
      <c r="C240" s="73" t="s">
        <v>1176</v>
      </c>
      <c r="D240" s="73" t="s">
        <v>377</v>
      </c>
      <c r="E240" s="73" t="s">
        <v>159</v>
      </c>
      <c r="F240" s="34" t="s">
        <v>783</v>
      </c>
      <c r="G240" s="34" t="s">
        <v>1186</v>
      </c>
      <c r="H240" s="69" t="s">
        <v>1185</v>
      </c>
      <c r="I240" s="34" t="s">
        <v>1184</v>
      </c>
      <c r="J240" s="58">
        <v>39043</v>
      </c>
      <c r="K240" s="58"/>
      <c r="L240" s="72" t="s">
        <v>1183</v>
      </c>
      <c r="M240" s="91"/>
      <c r="N240" s="91"/>
      <c r="O240" s="91"/>
      <c r="P240" s="91"/>
      <c r="Q240" s="58"/>
      <c r="R240" s="58">
        <v>42696</v>
      </c>
      <c r="S240" s="58"/>
      <c r="T240" s="58"/>
      <c r="U240" s="58"/>
      <c r="V240" s="58">
        <v>44158</v>
      </c>
      <c r="W240" s="58"/>
      <c r="X240" s="58">
        <f>MAX(Játszóeszközök[[#This Row],[Időszakos ellenőrzés 2011.]:[Időszakos ellenőrzés 2020.]])</f>
        <v>44158</v>
      </c>
      <c r="Y240" s="57">
        <f t="shared" si="11"/>
        <v>2023</v>
      </c>
      <c r="Z240" s="34" t="s">
        <v>463</v>
      </c>
      <c r="AA240" s="91" t="s">
        <v>1182</v>
      </c>
      <c r="AB240" s="58">
        <v>41569</v>
      </c>
      <c r="AC240" s="62"/>
      <c r="AD240" s="34"/>
      <c r="AE240" s="34" t="s">
        <v>157</v>
      </c>
      <c r="AF240" s="34" t="s">
        <v>156</v>
      </c>
      <c r="AG240" s="278"/>
    </row>
    <row r="241" spans="1:33" ht="12.75" x14ac:dyDescent="0.2">
      <c r="A241" s="56" t="s">
        <v>1181</v>
      </c>
      <c r="B241" s="76" t="s">
        <v>1177</v>
      </c>
      <c r="C241" s="73" t="s">
        <v>1176</v>
      </c>
      <c r="D241" s="73" t="s">
        <v>377</v>
      </c>
      <c r="E241" s="73" t="s">
        <v>159</v>
      </c>
      <c r="F241" s="34" t="s">
        <v>408</v>
      </c>
      <c r="G241" s="34" t="s">
        <v>451</v>
      </c>
      <c r="H241" s="59" t="s">
        <v>1180</v>
      </c>
      <c r="I241" s="34" t="s">
        <v>1179</v>
      </c>
      <c r="J241" s="58">
        <v>39043</v>
      </c>
      <c r="K241" s="58"/>
      <c r="L241" s="72"/>
      <c r="M241" s="91"/>
      <c r="N241" s="91"/>
      <c r="O241" s="91"/>
      <c r="P241" s="91"/>
      <c r="Q241" s="58"/>
      <c r="R241" s="58"/>
      <c r="S241" s="58"/>
      <c r="T241" s="58">
        <v>43411</v>
      </c>
      <c r="U241" s="58"/>
      <c r="V241" s="58"/>
      <c r="W241" s="58"/>
      <c r="X241" s="58">
        <f>MAX(Játszóeszközök[[#This Row],[Időszakos ellenőrzés 2011.]:[Időszakos ellenőrzés 2020.]])</f>
        <v>43411</v>
      </c>
      <c r="Y241" s="57">
        <f t="shared" si="11"/>
        <v>2022</v>
      </c>
      <c r="Z241" s="34" t="s">
        <v>517</v>
      </c>
      <c r="AA241" s="91"/>
      <c r="AB241" s="58">
        <v>41459</v>
      </c>
      <c r="AC241" s="62"/>
      <c r="AD241" s="34"/>
      <c r="AE241" s="34" t="s">
        <v>157</v>
      </c>
      <c r="AF241" s="34" t="s">
        <v>156</v>
      </c>
      <c r="AG241" s="278"/>
    </row>
    <row r="242" spans="1:33" ht="12.75" x14ac:dyDescent="0.2">
      <c r="A242" s="56" t="s">
        <v>1178</v>
      </c>
      <c r="B242" s="76" t="s">
        <v>1177</v>
      </c>
      <c r="C242" s="73" t="s">
        <v>1176</v>
      </c>
      <c r="D242" s="73" t="s">
        <v>377</v>
      </c>
      <c r="E242" s="73" t="s">
        <v>159</v>
      </c>
      <c r="F242" s="34" t="s">
        <v>1175</v>
      </c>
      <c r="G242" s="34" t="s">
        <v>617</v>
      </c>
      <c r="H242" s="59" t="s">
        <v>1174</v>
      </c>
      <c r="I242" s="34" t="s">
        <v>1000</v>
      </c>
      <c r="J242" s="58">
        <v>39043</v>
      </c>
      <c r="K242" s="58"/>
      <c r="L242" s="72"/>
      <c r="M242" s="91"/>
      <c r="N242" s="91"/>
      <c r="O242" s="91"/>
      <c r="P242" s="91"/>
      <c r="Q242" s="58"/>
      <c r="R242" s="58"/>
      <c r="S242" s="58"/>
      <c r="T242" s="58">
        <v>43411</v>
      </c>
      <c r="U242" s="58"/>
      <c r="V242" s="58"/>
      <c r="W242" s="58"/>
      <c r="X242" s="58">
        <f>MAX(Játszóeszközök[[#This Row],[Időszakos ellenőrzés 2011.]:[Időszakos ellenőrzés 2020.]])</f>
        <v>43411</v>
      </c>
      <c r="Y242" s="57">
        <f t="shared" si="11"/>
        <v>2022</v>
      </c>
      <c r="Z242" s="34" t="s">
        <v>517</v>
      </c>
      <c r="AA242" s="59"/>
      <c r="AB242" s="63"/>
      <c r="AC242" s="62"/>
      <c r="AD242" s="34"/>
      <c r="AE242" s="34" t="s">
        <v>157</v>
      </c>
      <c r="AF242" s="34" t="s">
        <v>156</v>
      </c>
      <c r="AG242" s="278"/>
    </row>
    <row r="243" spans="1:33" ht="25.5" x14ac:dyDescent="0.2">
      <c r="A243" s="56" t="s">
        <v>1173</v>
      </c>
      <c r="B243" s="76" t="s">
        <v>1150</v>
      </c>
      <c r="C243" s="73" t="s">
        <v>1130</v>
      </c>
      <c r="D243" s="73" t="s">
        <v>377</v>
      </c>
      <c r="E243" s="73" t="s">
        <v>159</v>
      </c>
      <c r="F243" s="34" t="s">
        <v>1172</v>
      </c>
      <c r="G243" s="34" t="s">
        <v>158</v>
      </c>
      <c r="H243" s="59" t="s">
        <v>1171</v>
      </c>
      <c r="I243" s="34" t="s">
        <v>1022</v>
      </c>
      <c r="J243" s="58">
        <v>38804</v>
      </c>
      <c r="K243" s="58"/>
      <c r="L243" s="72" t="s">
        <v>1170</v>
      </c>
      <c r="M243" s="91"/>
      <c r="N243" s="91"/>
      <c r="O243" s="91"/>
      <c r="P243" s="91"/>
      <c r="Q243" s="58"/>
      <c r="R243" s="58">
        <v>42696</v>
      </c>
      <c r="S243" s="58"/>
      <c r="T243" s="58"/>
      <c r="U243" s="58"/>
      <c r="V243" s="58">
        <v>44158</v>
      </c>
      <c r="W243" s="58"/>
      <c r="X243" s="58">
        <f>MAX(Játszóeszközök[[#This Row],[Időszakos ellenőrzés 2011.]:[Időszakos ellenőrzés 2020.]])</f>
        <v>44158</v>
      </c>
      <c r="Y243" s="57">
        <f t="shared" si="11"/>
        <v>2023</v>
      </c>
      <c r="Z243" s="34" t="s">
        <v>463</v>
      </c>
      <c r="AA243" s="59" t="s">
        <v>543</v>
      </c>
      <c r="AB243" s="63"/>
      <c r="AC243" s="62"/>
      <c r="AD243" s="34"/>
      <c r="AE243" s="34" t="s">
        <v>157</v>
      </c>
      <c r="AF243" s="34" t="s">
        <v>156</v>
      </c>
      <c r="AG243" s="278"/>
    </row>
    <row r="244" spans="1:33" ht="25.5" x14ac:dyDescent="0.2">
      <c r="A244" s="56" t="s">
        <v>1169</v>
      </c>
      <c r="B244" s="76" t="s">
        <v>1150</v>
      </c>
      <c r="C244" s="73" t="s">
        <v>1130</v>
      </c>
      <c r="D244" s="73" t="s">
        <v>377</v>
      </c>
      <c r="E244" s="73" t="s">
        <v>159</v>
      </c>
      <c r="F244" s="34" t="s">
        <v>1168</v>
      </c>
      <c r="G244" s="70" t="s">
        <v>158</v>
      </c>
      <c r="H244" s="59" t="s">
        <v>1167</v>
      </c>
      <c r="I244" s="34" t="s">
        <v>1022</v>
      </c>
      <c r="J244" s="58">
        <v>38804</v>
      </c>
      <c r="K244" s="58"/>
      <c r="L244" s="72" t="s">
        <v>1166</v>
      </c>
      <c r="M244" s="91"/>
      <c r="N244" s="91"/>
      <c r="O244" s="91"/>
      <c r="P244" s="91"/>
      <c r="Q244" s="58"/>
      <c r="R244" s="58">
        <v>42696</v>
      </c>
      <c r="S244" s="58"/>
      <c r="T244" s="58"/>
      <c r="U244" s="58"/>
      <c r="V244" s="58">
        <v>44158</v>
      </c>
      <c r="W244" s="58"/>
      <c r="X244" s="58">
        <f>MAX(Játszóeszközök[[#This Row],[Időszakos ellenőrzés 2011.]:[Időszakos ellenőrzés 2020.]])</f>
        <v>44158</v>
      </c>
      <c r="Y244" s="57">
        <f t="shared" si="11"/>
        <v>2023</v>
      </c>
      <c r="Z244" s="34" t="s">
        <v>463</v>
      </c>
      <c r="AA244" s="59" t="s">
        <v>543</v>
      </c>
      <c r="AB244" s="63"/>
      <c r="AC244" s="62"/>
      <c r="AD244" s="34"/>
      <c r="AE244" s="34" t="s">
        <v>157</v>
      </c>
      <c r="AF244" s="34" t="s">
        <v>156</v>
      </c>
      <c r="AG244" s="278"/>
    </row>
    <row r="245" spans="1:33" ht="25.5" x14ac:dyDescent="0.2">
      <c r="A245" s="56" t="s">
        <v>1165</v>
      </c>
      <c r="B245" s="76" t="s">
        <v>1150</v>
      </c>
      <c r="C245" s="73" t="s">
        <v>1130</v>
      </c>
      <c r="D245" s="73" t="s">
        <v>377</v>
      </c>
      <c r="E245" s="73" t="s">
        <v>159</v>
      </c>
      <c r="F245" s="34" t="s">
        <v>530</v>
      </c>
      <c r="G245" s="70" t="s">
        <v>617</v>
      </c>
      <c r="H245" s="59" t="s">
        <v>1164</v>
      </c>
      <c r="I245" s="34" t="s">
        <v>997</v>
      </c>
      <c r="J245" s="58">
        <v>38804</v>
      </c>
      <c r="K245" s="58"/>
      <c r="L245" s="72" t="s">
        <v>1163</v>
      </c>
      <c r="M245" s="91"/>
      <c r="N245" s="91"/>
      <c r="O245" s="91"/>
      <c r="P245" s="91"/>
      <c r="Q245" s="58"/>
      <c r="R245" s="58">
        <v>42696</v>
      </c>
      <c r="S245" s="58"/>
      <c r="T245" s="58"/>
      <c r="U245" s="58"/>
      <c r="V245" s="58">
        <v>44158</v>
      </c>
      <c r="W245" s="58"/>
      <c r="X245" s="58">
        <f>MAX(Játszóeszközök[[#This Row],[Időszakos ellenőrzés 2011.]:[Időszakos ellenőrzés 2020.]])</f>
        <v>44158</v>
      </c>
      <c r="Y245" s="57">
        <f t="shared" si="11"/>
        <v>2023</v>
      </c>
      <c r="Z245" s="34" t="s">
        <v>463</v>
      </c>
      <c r="AA245" s="59" t="s">
        <v>1162</v>
      </c>
      <c r="AB245" s="63"/>
      <c r="AC245" s="62"/>
      <c r="AD245" s="34"/>
      <c r="AE245" s="34" t="s">
        <v>157</v>
      </c>
      <c r="AF245" s="34" t="s">
        <v>156</v>
      </c>
      <c r="AG245" s="278"/>
    </row>
    <row r="246" spans="1:33" ht="25.5" x14ac:dyDescent="0.2">
      <c r="A246" s="56" t="s">
        <v>1161</v>
      </c>
      <c r="B246" s="76" t="s">
        <v>1150</v>
      </c>
      <c r="C246" s="73" t="s">
        <v>1130</v>
      </c>
      <c r="D246" s="73" t="s">
        <v>377</v>
      </c>
      <c r="E246" s="73" t="s">
        <v>159</v>
      </c>
      <c r="F246" s="34" t="s">
        <v>662</v>
      </c>
      <c r="G246" s="34" t="s">
        <v>1160</v>
      </c>
      <c r="H246" s="59" t="s">
        <v>1159</v>
      </c>
      <c r="I246" s="34" t="s">
        <v>550</v>
      </c>
      <c r="J246" s="58">
        <v>38804</v>
      </c>
      <c r="K246" s="58"/>
      <c r="L246" s="72" t="s">
        <v>1158</v>
      </c>
      <c r="M246" s="91"/>
      <c r="N246" s="91"/>
      <c r="O246" s="91"/>
      <c r="P246" s="91"/>
      <c r="Q246" s="58"/>
      <c r="R246" s="58"/>
      <c r="S246" s="58"/>
      <c r="T246" s="58">
        <v>43411</v>
      </c>
      <c r="U246" s="58"/>
      <c r="V246" s="58">
        <v>44158</v>
      </c>
      <c r="W246" s="58"/>
      <c r="X246" s="58">
        <f>MAX(Játszóeszközök[[#This Row],[Időszakos ellenőrzés 2011.]:[Időszakos ellenőrzés 2020.]])</f>
        <v>44158</v>
      </c>
      <c r="Y246" s="57">
        <f t="shared" si="11"/>
        <v>2023</v>
      </c>
      <c r="Z246" s="34" t="s">
        <v>463</v>
      </c>
      <c r="AA246" s="59" t="s">
        <v>1157</v>
      </c>
      <c r="AB246" s="63"/>
      <c r="AC246" s="62"/>
      <c r="AD246" s="34"/>
      <c r="AE246" s="34" t="s">
        <v>157</v>
      </c>
      <c r="AF246" s="34" t="s">
        <v>156</v>
      </c>
      <c r="AG246" s="278"/>
    </row>
    <row r="247" spans="1:33" ht="25.5" x14ac:dyDescent="0.2">
      <c r="A247" s="56" t="s">
        <v>1156</v>
      </c>
      <c r="B247" s="76" t="s">
        <v>1150</v>
      </c>
      <c r="C247" s="73" t="s">
        <v>1130</v>
      </c>
      <c r="D247" s="73" t="s">
        <v>377</v>
      </c>
      <c r="E247" s="73" t="s">
        <v>159</v>
      </c>
      <c r="F247" s="34" t="s">
        <v>1155</v>
      </c>
      <c r="G247" s="34" t="s">
        <v>1154</v>
      </c>
      <c r="H247" s="59" t="s">
        <v>1153</v>
      </c>
      <c r="I247" s="34" t="s">
        <v>1026</v>
      </c>
      <c r="J247" s="58">
        <v>38804</v>
      </c>
      <c r="K247" s="58"/>
      <c r="L247" s="72"/>
      <c r="M247" s="91"/>
      <c r="N247" s="91"/>
      <c r="O247" s="91"/>
      <c r="P247" s="91"/>
      <c r="Q247" s="58"/>
      <c r="R247" s="58"/>
      <c r="S247" s="58"/>
      <c r="T247" s="58">
        <v>43411</v>
      </c>
      <c r="U247" s="58"/>
      <c r="V247" s="58">
        <v>44158</v>
      </c>
      <c r="W247" s="58"/>
      <c r="X247" s="58">
        <f>MAX(Játszóeszközök[[#This Row],[Időszakos ellenőrzés 2011.]:[Időszakos ellenőrzés 2020.]])</f>
        <v>44158</v>
      </c>
      <c r="Y247" s="57">
        <f t="shared" si="11"/>
        <v>2023</v>
      </c>
      <c r="Z247" s="34" t="s">
        <v>463</v>
      </c>
      <c r="AA247" s="59" t="s">
        <v>1152</v>
      </c>
      <c r="AB247" s="63"/>
      <c r="AC247" s="62"/>
      <c r="AD247" s="34"/>
      <c r="AE247" s="34" t="s">
        <v>157</v>
      </c>
      <c r="AF247" s="34" t="s">
        <v>156</v>
      </c>
      <c r="AG247" s="278"/>
    </row>
    <row r="248" spans="1:33" ht="25.5" x14ac:dyDescent="0.2">
      <c r="A248" s="56" t="s">
        <v>1151</v>
      </c>
      <c r="B248" s="76" t="s">
        <v>1150</v>
      </c>
      <c r="C248" s="73" t="s">
        <v>1130</v>
      </c>
      <c r="D248" s="73" t="s">
        <v>377</v>
      </c>
      <c r="E248" s="73" t="s">
        <v>159</v>
      </c>
      <c r="F248" s="34" t="s">
        <v>1149</v>
      </c>
      <c r="G248" s="34" t="s">
        <v>655</v>
      </c>
      <c r="H248" s="59" t="s">
        <v>1148</v>
      </c>
      <c r="I248" s="34" t="s">
        <v>432</v>
      </c>
      <c r="J248" s="58">
        <v>38804</v>
      </c>
      <c r="K248" s="58"/>
      <c r="L248" s="72"/>
      <c r="M248" s="91"/>
      <c r="N248" s="91"/>
      <c r="O248" s="91"/>
      <c r="P248" s="91"/>
      <c r="Q248" s="58"/>
      <c r="R248" s="58"/>
      <c r="S248" s="58"/>
      <c r="T248" s="58"/>
      <c r="U248" s="58"/>
      <c r="V248" s="58"/>
      <c r="W248" s="58"/>
      <c r="X248" s="58">
        <f>MAX(Játszóeszközök[[#This Row],[Időszakos ellenőrzés 2011.]:[Időszakos ellenőrzés 2020.]])</f>
        <v>0</v>
      </c>
      <c r="Y248" s="57">
        <f t="shared" si="11"/>
        <v>1904</v>
      </c>
      <c r="Z248" s="34"/>
      <c r="AA248" s="59"/>
      <c r="AB248" s="63"/>
      <c r="AC248" s="62"/>
      <c r="AD248" s="34"/>
      <c r="AE248" s="34" t="s">
        <v>157</v>
      </c>
      <c r="AF248" s="34" t="s">
        <v>156</v>
      </c>
      <c r="AG248" s="278"/>
    </row>
    <row r="249" spans="1:33" ht="12.75" x14ac:dyDescent="0.2">
      <c r="A249" s="56" t="s">
        <v>1147</v>
      </c>
      <c r="B249" s="76" t="s">
        <v>1131</v>
      </c>
      <c r="C249" s="73" t="s">
        <v>1130</v>
      </c>
      <c r="D249" s="73" t="s">
        <v>377</v>
      </c>
      <c r="E249" s="73" t="s">
        <v>159</v>
      </c>
      <c r="F249" s="105" t="s">
        <v>1146</v>
      </c>
      <c r="G249" s="34" t="s">
        <v>434</v>
      </c>
      <c r="H249" s="59" t="s">
        <v>1145</v>
      </c>
      <c r="I249" s="34" t="s">
        <v>1144</v>
      </c>
      <c r="J249" s="58">
        <v>40891</v>
      </c>
      <c r="K249" s="58"/>
      <c r="L249" s="72" t="s">
        <v>1143</v>
      </c>
      <c r="M249" s="91"/>
      <c r="N249" s="91"/>
      <c r="O249" s="91"/>
      <c r="P249" s="91"/>
      <c r="Q249" s="58">
        <v>42319</v>
      </c>
      <c r="R249" s="58"/>
      <c r="S249" s="58"/>
      <c r="T249" s="58"/>
      <c r="U249" s="58"/>
      <c r="V249" s="58">
        <v>44158</v>
      </c>
      <c r="W249" s="58"/>
      <c r="X249" s="58">
        <f>MAX(Játszóeszközök[[#This Row],[Időszakos ellenőrzés 2011.]:[Időszakos ellenőrzés 2020.]])</f>
        <v>44158</v>
      </c>
      <c r="Y249" s="57">
        <f t="shared" si="11"/>
        <v>2023</v>
      </c>
      <c r="Z249" s="34" t="s">
        <v>463</v>
      </c>
      <c r="AA249" s="59" t="s">
        <v>1142</v>
      </c>
      <c r="AB249" s="63"/>
      <c r="AC249" s="62"/>
      <c r="AD249" s="34"/>
      <c r="AE249" s="34" t="s">
        <v>157</v>
      </c>
      <c r="AF249" s="34" t="s">
        <v>156</v>
      </c>
      <c r="AG249" s="278"/>
    </row>
    <row r="250" spans="1:33" ht="12.75" x14ac:dyDescent="0.2">
      <c r="A250" s="56" t="s">
        <v>1141</v>
      </c>
      <c r="B250" s="76" t="s">
        <v>1131</v>
      </c>
      <c r="C250" s="73" t="s">
        <v>1130</v>
      </c>
      <c r="D250" s="73" t="s">
        <v>377</v>
      </c>
      <c r="E250" s="73" t="s">
        <v>159</v>
      </c>
      <c r="F250" s="105" t="s">
        <v>1140</v>
      </c>
      <c r="G250" s="34" t="s">
        <v>434</v>
      </c>
      <c r="H250" s="59" t="s">
        <v>1139</v>
      </c>
      <c r="I250" s="34" t="s">
        <v>1138</v>
      </c>
      <c r="J250" s="58">
        <v>40891</v>
      </c>
      <c r="K250" s="58"/>
      <c r="L250" s="72" t="s">
        <v>1137</v>
      </c>
      <c r="M250" s="91"/>
      <c r="N250" s="91"/>
      <c r="O250" s="91"/>
      <c r="P250" s="91"/>
      <c r="Q250" s="58">
        <v>42319</v>
      </c>
      <c r="R250" s="58"/>
      <c r="S250" s="58"/>
      <c r="T250" s="58"/>
      <c r="U250" s="58"/>
      <c r="V250" s="58">
        <v>44158</v>
      </c>
      <c r="W250" s="58"/>
      <c r="X250" s="58">
        <f>MAX(Játszóeszközök[[#This Row],[Időszakos ellenőrzés 2011.]:[Időszakos ellenőrzés 2020.]])</f>
        <v>44158</v>
      </c>
      <c r="Y250" s="57">
        <f t="shared" si="11"/>
        <v>2023</v>
      </c>
      <c r="Z250" s="34" t="s">
        <v>430</v>
      </c>
      <c r="AA250" s="59"/>
      <c r="AB250" s="63"/>
      <c r="AC250" s="62"/>
      <c r="AD250" s="34"/>
      <c r="AE250" s="34" t="s">
        <v>157</v>
      </c>
      <c r="AF250" s="34" t="s">
        <v>156</v>
      </c>
      <c r="AG250" s="278"/>
    </row>
    <row r="251" spans="1:33" ht="12.75" x14ac:dyDescent="0.2">
      <c r="A251" s="56" t="s">
        <v>1136</v>
      </c>
      <c r="B251" s="76" t="s">
        <v>1131</v>
      </c>
      <c r="C251" s="73" t="s">
        <v>1130</v>
      </c>
      <c r="D251" s="73" t="s">
        <v>377</v>
      </c>
      <c r="E251" s="73" t="s">
        <v>159</v>
      </c>
      <c r="F251" s="105" t="s">
        <v>1135</v>
      </c>
      <c r="G251" s="34" t="s">
        <v>434</v>
      </c>
      <c r="H251" s="59" t="s">
        <v>1134</v>
      </c>
      <c r="I251" s="34" t="s">
        <v>1133</v>
      </c>
      <c r="J251" s="58">
        <v>40891</v>
      </c>
      <c r="K251" s="58"/>
      <c r="L251" s="72"/>
      <c r="M251" s="91"/>
      <c r="N251" s="91"/>
      <c r="O251" s="91"/>
      <c r="P251" s="91"/>
      <c r="Q251" s="58">
        <v>42319</v>
      </c>
      <c r="R251" s="58"/>
      <c r="S251" s="58"/>
      <c r="T251" s="58"/>
      <c r="U251" s="58"/>
      <c r="V251" s="58">
        <v>44158</v>
      </c>
      <c r="W251" s="58"/>
      <c r="X251" s="58">
        <f>MAX(Játszóeszközök[[#This Row],[Időszakos ellenőrzés 2011.]:[Időszakos ellenőrzés 2020.]])</f>
        <v>44158</v>
      </c>
      <c r="Y251" s="57">
        <f t="shared" si="11"/>
        <v>2023</v>
      </c>
      <c r="Z251" s="34" t="s">
        <v>430</v>
      </c>
      <c r="AA251" s="59"/>
      <c r="AB251" s="63"/>
      <c r="AC251" s="62"/>
      <c r="AD251" s="34"/>
      <c r="AE251" s="34" t="s">
        <v>157</v>
      </c>
      <c r="AF251" s="34" t="s">
        <v>156</v>
      </c>
      <c r="AG251" s="278"/>
    </row>
    <row r="252" spans="1:33" ht="12.75" x14ac:dyDescent="0.2">
      <c r="A252" s="56" t="s">
        <v>1132</v>
      </c>
      <c r="B252" s="76" t="s">
        <v>1131</v>
      </c>
      <c r="C252" s="73" t="s">
        <v>1130</v>
      </c>
      <c r="D252" s="73" t="s">
        <v>377</v>
      </c>
      <c r="E252" s="73" t="s">
        <v>159</v>
      </c>
      <c r="F252" s="105" t="s">
        <v>422</v>
      </c>
      <c r="G252" s="34" t="s">
        <v>505</v>
      </c>
      <c r="H252" s="59" t="s">
        <v>1129</v>
      </c>
      <c r="I252" s="34" t="s">
        <v>432</v>
      </c>
      <c r="J252" s="58">
        <v>40891</v>
      </c>
      <c r="K252" s="58"/>
      <c r="L252" s="72"/>
      <c r="M252" s="91"/>
      <c r="N252" s="91"/>
      <c r="O252" s="91"/>
      <c r="P252" s="91"/>
      <c r="Q252" s="58">
        <v>42319</v>
      </c>
      <c r="R252" s="58"/>
      <c r="S252" s="58"/>
      <c r="T252" s="58"/>
      <c r="U252" s="58"/>
      <c r="V252" s="58">
        <v>44158</v>
      </c>
      <c r="W252" s="58"/>
      <c r="X252" s="58">
        <f>MAX(Játszóeszközök[[#This Row],[Időszakos ellenőrzés 2011.]:[Időszakos ellenőrzés 2020.]])</f>
        <v>44158</v>
      </c>
      <c r="Y252" s="57">
        <f t="shared" si="11"/>
        <v>2023</v>
      </c>
      <c r="Z252" s="34" t="s">
        <v>430</v>
      </c>
      <c r="AA252" s="59"/>
      <c r="AB252" s="63"/>
      <c r="AC252" s="62"/>
      <c r="AD252" s="34"/>
      <c r="AE252" s="34" t="s">
        <v>157</v>
      </c>
      <c r="AF252" s="34" t="s">
        <v>156</v>
      </c>
      <c r="AG252" s="278"/>
    </row>
    <row r="253" spans="1:33" ht="12.75" x14ac:dyDescent="0.2">
      <c r="A253" s="56" t="s">
        <v>1128</v>
      </c>
      <c r="B253" s="76" t="s">
        <v>1106</v>
      </c>
      <c r="C253" s="73" t="s">
        <v>186</v>
      </c>
      <c r="D253" s="73" t="s">
        <v>377</v>
      </c>
      <c r="E253" s="73" t="s">
        <v>159</v>
      </c>
      <c r="F253" s="34" t="s">
        <v>408</v>
      </c>
      <c r="G253" s="34" t="s">
        <v>451</v>
      </c>
      <c r="H253" s="59" t="s">
        <v>1127</v>
      </c>
      <c r="I253" s="34" t="s">
        <v>432</v>
      </c>
      <c r="J253" s="58">
        <v>39666</v>
      </c>
      <c r="K253" s="58"/>
      <c r="L253" s="72"/>
      <c r="M253" s="91"/>
      <c r="N253" s="91"/>
      <c r="O253" s="91"/>
      <c r="P253" s="91"/>
      <c r="Q253" s="58"/>
      <c r="R253" s="58"/>
      <c r="S253" s="58"/>
      <c r="T253" s="58">
        <v>43411</v>
      </c>
      <c r="U253" s="58"/>
      <c r="V253" s="58">
        <v>44158</v>
      </c>
      <c r="W253" s="58"/>
      <c r="X253" s="58">
        <f>MAX(Játszóeszközök[[#This Row],[Időszakos ellenőrzés 2011.]:[Időszakos ellenőrzés 2020.]])</f>
        <v>44158</v>
      </c>
      <c r="Y253" s="57">
        <f t="shared" si="11"/>
        <v>2023</v>
      </c>
      <c r="Z253" s="34" t="s">
        <v>463</v>
      </c>
      <c r="AA253" s="59" t="s">
        <v>1126</v>
      </c>
      <c r="AB253" s="58">
        <v>43998</v>
      </c>
      <c r="AC253" s="62"/>
      <c r="AD253" s="34"/>
      <c r="AE253" s="34" t="s">
        <v>157</v>
      </c>
      <c r="AF253" s="34" t="s">
        <v>156</v>
      </c>
      <c r="AG253" s="278"/>
    </row>
    <row r="254" spans="1:33" ht="12.75" x14ac:dyDescent="0.2">
      <c r="A254" s="56" t="s">
        <v>1125</v>
      </c>
      <c r="B254" s="76" t="s">
        <v>1106</v>
      </c>
      <c r="C254" s="73" t="s">
        <v>186</v>
      </c>
      <c r="D254" s="73" t="s">
        <v>377</v>
      </c>
      <c r="E254" s="73" t="s">
        <v>159</v>
      </c>
      <c r="F254" s="34" t="s">
        <v>530</v>
      </c>
      <c r="G254" s="34" t="s">
        <v>434</v>
      </c>
      <c r="H254" s="59" t="s">
        <v>1124</v>
      </c>
      <c r="I254" s="34" t="s">
        <v>432</v>
      </c>
      <c r="J254" s="58">
        <v>39666</v>
      </c>
      <c r="K254" s="58"/>
      <c r="L254" s="72"/>
      <c r="M254" s="91"/>
      <c r="N254" s="91"/>
      <c r="O254" s="91"/>
      <c r="P254" s="91"/>
      <c r="Q254" s="58"/>
      <c r="R254" s="58"/>
      <c r="S254" s="58"/>
      <c r="T254" s="58">
        <v>43411</v>
      </c>
      <c r="U254" s="58"/>
      <c r="V254" s="58">
        <v>44158</v>
      </c>
      <c r="W254" s="58"/>
      <c r="X254" s="58">
        <f>MAX(Játszóeszközök[[#This Row],[Időszakos ellenőrzés 2011.]:[Időszakos ellenőrzés 2020.]])</f>
        <v>44158</v>
      </c>
      <c r="Y254" s="57">
        <f t="shared" si="11"/>
        <v>2023</v>
      </c>
      <c r="Z254" s="34" t="s">
        <v>463</v>
      </c>
      <c r="AA254" s="59" t="s">
        <v>1111</v>
      </c>
      <c r="AB254" s="58">
        <v>43998</v>
      </c>
      <c r="AC254" s="62"/>
      <c r="AD254" s="34"/>
      <c r="AE254" s="34" t="s">
        <v>157</v>
      </c>
      <c r="AF254" s="34" t="s">
        <v>156</v>
      </c>
      <c r="AG254" s="278"/>
    </row>
    <row r="255" spans="1:33" ht="25.5" x14ac:dyDescent="0.2">
      <c r="A255" s="56" t="s">
        <v>1123</v>
      </c>
      <c r="B255" s="76" t="s">
        <v>1106</v>
      </c>
      <c r="C255" s="73" t="s">
        <v>186</v>
      </c>
      <c r="D255" s="73" t="s">
        <v>377</v>
      </c>
      <c r="E255" s="73" t="s">
        <v>159</v>
      </c>
      <c r="F255" s="34" t="s">
        <v>520</v>
      </c>
      <c r="G255" s="34" t="s">
        <v>451</v>
      </c>
      <c r="H255" s="59" t="s">
        <v>497</v>
      </c>
      <c r="I255" s="34" t="s">
        <v>432</v>
      </c>
      <c r="J255" s="58">
        <v>39666</v>
      </c>
      <c r="K255" s="58"/>
      <c r="L255" s="72"/>
      <c r="M255" s="91"/>
      <c r="N255" s="91"/>
      <c r="O255" s="91"/>
      <c r="P255" s="91"/>
      <c r="Q255" s="58"/>
      <c r="R255" s="58">
        <v>42695</v>
      </c>
      <c r="S255" s="58"/>
      <c r="T255" s="58"/>
      <c r="U255" s="58"/>
      <c r="V255" s="58"/>
      <c r="W255" s="58"/>
      <c r="X255" s="58">
        <f>MAX(Játszóeszközök[[#This Row],[Időszakos ellenőrzés 2011.]:[Időszakos ellenőrzés 2020.]])</f>
        <v>42695</v>
      </c>
      <c r="Y255" s="57">
        <f t="shared" si="11"/>
        <v>2020</v>
      </c>
      <c r="Z255" s="34" t="s">
        <v>430</v>
      </c>
      <c r="AA255" s="91"/>
      <c r="AB255" s="72" t="s">
        <v>1122</v>
      </c>
      <c r="AC255" s="62"/>
      <c r="AD255" s="34"/>
      <c r="AE255" s="34" t="s">
        <v>157</v>
      </c>
      <c r="AF255" s="34" t="s">
        <v>156</v>
      </c>
      <c r="AG255" s="278"/>
    </row>
    <row r="256" spans="1:33" ht="12.75" x14ac:dyDescent="0.2">
      <c r="A256" s="56" t="s">
        <v>1121</v>
      </c>
      <c r="B256" s="76" t="s">
        <v>1106</v>
      </c>
      <c r="C256" s="73" t="s">
        <v>186</v>
      </c>
      <c r="D256" s="73" t="s">
        <v>377</v>
      </c>
      <c r="E256" s="73" t="s">
        <v>159</v>
      </c>
      <c r="F256" s="34" t="s">
        <v>695</v>
      </c>
      <c r="G256" s="34" t="s">
        <v>451</v>
      </c>
      <c r="H256" s="59" t="s">
        <v>694</v>
      </c>
      <c r="I256" s="34" t="s">
        <v>432</v>
      </c>
      <c r="J256" s="58">
        <v>39666</v>
      </c>
      <c r="K256" s="58"/>
      <c r="L256" s="72"/>
      <c r="M256" s="91"/>
      <c r="N256" s="91"/>
      <c r="O256" s="91"/>
      <c r="P256" s="91"/>
      <c r="Q256" s="58"/>
      <c r="R256" s="58"/>
      <c r="S256" s="58"/>
      <c r="T256" s="58">
        <v>43411</v>
      </c>
      <c r="U256" s="58"/>
      <c r="V256" s="58">
        <v>44158</v>
      </c>
      <c r="W256" s="58"/>
      <c r="X256" s="58">
        <f>MAX(Játszóeszközök[[#This Row],[Időszakos ellenőrzés 2011.]:[Időszakos ellenőrzés 2020.]])</f>
        <v>44158</v>
      </c>
      <c r="Y256" s="57">
        <f t="shared" si="11"/>
        <v>2023</v>
      </c>
      <c r="Z256" s="34" t="s">
        <v>463</v>
      </c>
      <c r="AA256" s="59" t="s">
        <v>755</v>
      </c>
      <c r="AB256" s="58">
        <v>43998</v>
      </c>
      <c r="AC256" s="62"/>
      <c r="AD256" s="34"/>
      <c r="AE256" s="34" t="s">
        <v>157</v>
      </c>
      <c r="AF256" s="34" t="s">
        <v>156</v>
      </c>
      <c r="AG256" s="278"/>
    </row>
    <row r="257" spans="1:33" ht="12.75" x14ac:dyDescent="0.2">
      <c r="A257" s="56" t="s">
        <v>1120</v>
      </c>
      <c r="B257" s="76" t="s">
        <v>1106</v>
      </c>
      <c r="C257" s="73" t="s">
        <v>186</v>
      </c>
      <c r="D257" s="73" t="s">
        <v>377</v>
      </c>
      <c r="E257" s="73" t="s">
        <v>159</v>
      </c>
      <c r="F257" s="34" t="s">
        <v>473</v>
      </c>
      <c r="G257" s="34" t="s">
        <v>451</v>
      </c>
      <c r="H257" s="59" t="s">
        <v>1119</v>
      </c>
      <c r="I257" s="34" t="s">
        <v>432</v>
      </c>
      <c r="J257" s="58">
        <v>39666</v>
      </c>
      <c r="K257" s="58"/>
      <c r="L257" s="72"/>
      <c r="M257" s="91"/>
      <c r="N257" s="91"/>
      <c r="O257" s="91"/>
      <c r="P257" s="91"/>
      <c r="Q257" s="58"/>
      <c r="R257" s="58">
        <v>42695</v>
      </c>
      <c r="S257" s="58"/>
      <c r="T257" s="58"/>
      <c r="U257" s="58"/>
      <c r="V257" s="58"/>
      <c r="W257" s="58"/>
      <c r="X257" s="58">
        <f>MAX(Játszóeszközök[[#This Row],[Időszakos ellenőrzés 2011.]:[Időszakos ellenőrzés 2020.]])</f>
        <v>42695</v>
      </c>
      <c r="Y257" s="57">
        <f t="shared" si="11"/>
        <v>2020</v>
      </c>
      <c r="Z257" s="34" t="s">
        <v>430</v>
      </c>
      <c r="AA257" s="59"/>
      <c r="AB257" s="58">
        <v>43998</v>
      </c>
      <c r="AC257" s="62"/>
      <c r="AD257" s="34"/>
      <c r="AE257" s="34" t="s">
        <v>157</v>
      </c>
      <c r="AF257" s="34" t="s">
        <v>156</v>
      </c>
      <c r="AG257" s="278"/>
    </row>
    <row r="258" spans="1:33" ht="12.75" x14ac:dyDescent="0.2">
      <c r="A258" s="56" t="s">
        <v>1118</v>
      </c>
      <c r="B258" s="76" t="s">
        <v>1106</v>
      </c>
      <c r="C258" s="73" t="s">
        <v>186</v>
      </c>
      <c r="D258" s="73" t="s">
        <v>377</v>
      </c>
      <c r="E258" s="73" t="s">
        <v>159</v>
      </c>
      <c r="F258" s="34" t="s">
        <v>473</v>
      </c>
      <c r="G258" s="34" t="s">
        <v>451</v>
      </c>
      <c r="H258" s="59" t="s">
        <v>1117</v>
      </c>
      <c r="I258" s="34" t="s">
        <v>432</v>
      </c>
      <c r="J258" s="58">
        <v>39666</v>
      </c>
      <c r="K258" s="58"/>
      <c r="L258" s="72"/>
      <c r="M258" s="91"/>
      <c r="N258" s="91"/>
      <c r="O258" s="91"/>
      <c r="P258" s="91"/>
      <c r="Q258" s="58"/>
      <c r="R258" s="58">
        <v>42695</v>
      </c>
      <c r="S258" s="58"/>
      <c r="T258" s="58"/>
      <c r="U258" s="58"/>
      <c r="V258" s="58"/>
      <c r="W258" s="58"/>
      <c r="X258" s="58">
        <f>MAX(Játszóeszközök[[#This Row],[Időszakos ellenőrzés 2011.]:[Időszakos ellenőrzés 2020.]])</f>
        <v>42695</v>
      </c>
      <c r="Y258" s="57">
        <f t="shared" si="11"/>
        <v>2020</v>
      </c>
      <c r="Z258" s="34" t="s">
        <v>430</v>
      </c>
      <c r="AA258" s="59"/>
      <c r="AB258" s="58">
        <v>43998</v>
      </c>
      <c r="AC258" s="62"/>
      <c r="AD258" s="34"/>
      <c r="AE258" s="34" t="s">
        <v>157</v>
      </c>
      <c r="AF258" s="34" t="s">
        <v>156</v>
      </c>
      <c r="AG258" s="278"/>
    </row>
    <row r="259" spans="1:33" ht="12.75" x14ac:dyDescent="0.2">
      <c r="A259" s="56" t="s">
        <v>1116</v>
      </c>
      <c r="B259" s="76" t="s">
        <v>1106</v>
      </c>
      <c r="C259" s="73" t="s">
        <v>186</v>
      </c>
      <c r="D259" s="73" t="s">
        <v>377</v>
      </c>
      <c r="E259" s="73" t="s">
        <v>159</v>
      </c>
      <c r="F259" s="34" t="s">
        <v>500</v>
      </c>
      <c r="G259" s="34" t="s">
        <v>434</v>
      </c>
      <c r="H259" s="59" t="s">
        <v>1115</v>
      </c>
      <c r="I259" s="34" t="s">
        <v>432</v>
      </c>
      <c r="J259" s="58">
        <v>39666</v>
      </c>
      <c r="K259" s="58"/>
      <c r="L259" s="72"/>
      <c r="M259" s="91"/>
      <c r="N259" s="91"/>
      <c r="O259" s="91"/>
      <c r="P259" s="91"/>
      <c r="Q259" s="58"/>
      <c r="R259" s="58">
        <v>42695</v>
      </c>
      <c r="S259" s="58"/>
      <c r="T259" s="58"/>
      <c r="U259" s="58"/>
      <c r="V259" s="58"/>
      <c r="W259" s="58"/>
      <c r="X259" s="58">
        <f>MAX(Játszóeszközök[[#This Row],[Időszakos ellenőrzés 2011.]:[Időszakos ellenőrzés 2020.]])</f>
        <v>42695</v>
      </c>
      <c r="Y259" s="57">
        <f t="shared" si="11"/>
        <v>2020</v>
      </c>
      <c r="Z259" s="34" t="s">
        <v>430</v>
      </c>
      <c r="AA259" s="59"/>
      <c r="AB259" s="58">
        <v>43998</v>
      </c>
      <c r="AC259" s="62"/>
      <c r="AD259" s="34"/>
      <c r="AE259" s="34" t="s">
        <v>157</v>
      </c>
      <c r="AF259" s="34" t="s">
        <v>156</v>
      </c>
      <c r="AG259" s="278"/>
    </row>
    <row r="260" spans="1:33" ht="25.5" x14ac:dyDescent="0.2">
      <c r="A260" s="56" t="s">
        <v>1114</v>
      </c>
      <c r="B260" s="76" t="s">
        <v>1106</v>
      </c>
      <c r="C260" s="73" t="s">
        <v>186</v>
      </c>
      <c r="D260" s="73" t="s">
        <v>377</v>
      </c>
      <c r="E260" s="73" t="s">
        <v>159</v>
      </c>
      <c r="F260" s="34" t="s">
        <v>1113</v>
      </c>
      <c r="G260" s="34" t="s">
        <v>451</v>
      </c>
      <c r="H260" s="59" t="s">
        <v>1112</v>
      </c>
      <c r="I260" s="34" t="s">
        <v>432</v>
      </c>
      <c r="J260" s="58">
        <v>39666</v>
      </c>
      <c r="K260" s="58"/>
      <c r="L260" s="72"/>
      <c r="M260" s="91"/>
      <c r="N260" s="91"/>
      <c r="O260" s="91"/>
      <c r="P260" s="91"/>
      <c r="Q260" s="58"/>
      <c r="R260" s="58"/>
      <c r="S260" s="58"/>
      <c r="T260" s="58">
        <v>43411</v>
      </c>
      <c r="U260" s="58"/>
      <c r="V260" s="58">
        <v>44158</v>
      </c>
      <c r="W260" s="58"/>
      <c r="X260" s="58">
        <f>MAX(Játszóeszközök[[#This Row],[Időszakos ellenőrzés 2011.]:[Időszakos ellenőrzés 2020.]])</f>
        <v>44158</v>
      </c>
      <c r="Y260" s="57">
        <f t="shared" si="11"/>
        <v>2023</v>
      </c>
      <c r="Z260" s="34" t="s">
        <v>463</v>
      </c>
      <c r="AA260" s="59" t="s">
        <v>1111</v>
      </c>
      <c r="AB260" s="72" t="s">
        <v>1110</v>
      </c>
      <c r="AC260" s="62"/>
      <c r="AD260" s="34"/>
      <c r="AE260" s="34" t="s">
        <v>157</v>
      </c>
      <c r="AF260" s="34" t="s">
        <v>156</v>
      </c>
      <c r="AG260" s="278"/>
    </row>
    <row r="261" spans="1:33" ht="12.75" x14ac:dyDescent="0.2">
      <c r="A261" s="56" t="s">
        <v>1109</v>
      </c>
      <c r="B261" s="76" t="s">
        <v>1106</v>
      </c>
      <c r="C261" s="73" t="s">
        <v>186</v>
      </c>
      <c r="D261" s="73" t="s">
        <v>377</v>
      </c>
      <c r="E261" s="73" t="s">
        <v>159</v>
      </c>
      <c r="F261" s="34" t="s">
        <v>662</v>
      </c>
      <c r="G261" s="34" t="s">
        <v>451</v>
      </c>
      <c r="H261" s="59" t="s">
        <v>1108</v>
      </c>
      <c r="I261" s="34" t="s">
        <v>432</v>
      </c>
      <c r="J261" s="58">
        <v>39666</v>
      </c>
      <c r="K261" s="58"/>
      <c r="L261" s="72"/>
      <c r="M261" s="91"/>
      <c r="N261" s="91"/>
      <c r="O261" s="91"/>
      <c r="P261" s="91"/>
      <c r="Q261" s="58"/>
      <c r="R261" s="58"/>
      <c r="S261" s="58"/>
      <c r="T261" s="58">
        <v>43411</v>
      </c>
      <c r="U261" s="58"/>
      <c r="V261" s="58">
        <v>44158</v>
      </c>
      <c r="W261" s="58"/>
      <c r="X261" s="58">
        <f>MAX(Játszóeszközök[[#This Row],[Időszakos ellenőrzés 2011.]:[Időszakos ellenőrzés 2020.]])</f>
        <v>44158</v>
      </c>
      <c r="Y261" s="57">
        <f t="shared" si="11"/>
        <v>2023</v>
      </c>
      <c r="Z261" s="34" t="s">
        <v>430</v>
      </c>
      <c r="AA261" s="59"/>
      <c r="AB261" s="58">
        <v>43998</v>
      </c>
      <c r="AC261" s="62"/>
      <c r="AD261" s="34"/>
      <c r="AE261" s="34" t="s">
        <v>157</v>
      </c>
      <c r="AF261" s="34" t="s">
        <v>156</v>
      </c>
      <c r="AG261" s="278"/>
    </row>
    <row r="262" spans="1:33" ht="12.75" x14ac:dyDescent="0.2">
      <c r="A262" s="56" t="s">
        <v>1107</v>
      </c>
      <c r="B262" s="76" t="s">
        <v>1106</v>
      </c>
      <c r="C262" s="73" t="s">
        <v>186</v>
      </c>
      <c r="D262" s="73" t="s">
        <v>377</v>
      </c>
      <c r="E262" s="73" t="s">
        <v>159</v>
      </c>
      <c r="F262" s="34" t="s">
        <v>459</v>
      </c>
      <c r="G262" s="34" t="s">
        <v>451</v>
      </c>
      <c r="H262" s="59" t="s">
        <v>1105</v>
      </c>
      <c r="I262" s="34" t="s">
        <v>432</v>
      </c>
      <c r="J262" s="58">
        <v>39666</v>
      </c>
      <c r="K262" s="58"/>
      <c r="L262" s="72"/>
      <c r="M262" s="91"/>
      <c r="N262" s="91"/>
      <c r="O262" s="91"/>
      <c r="P262" s="91"/>
      <c r="Q262" s="58"/>
      <c r="R262" s="58">
        <v>42695</v>
      </c>
      <c r="S262" s="58"/>
      <c r="T262" s="58"/>
      <c r="U262" s="58"/>
      <c r="V262" s="58"/>
      <c r="W262" s="58"/>
      <c r="X262" s="58">
        <f>MAX(Játszóeszközök[[#This Row],[Időszakos ellenőrzés 2011.]:[Időszakos ellenőrzés 2020.]])</f>
        <v>42695</v>
      </c>
      <c r="Y262" s="57">
        <f t="shared" si="11"/>
        <v>2020</v>
      </c>
      <c r="Z262" s="34" t="s">
        <v>430</v>
      </c>
      <c r="AA262" s="59"/>
      <c r="AB262" s="58">
        <v>43998</v>
      </c>
      <c r="AC262" s="62"/>
      <c r="AD262" s="34"/>
      <c r="AE262" s="34" t="s">
        <v>157</v>
      </c>
      <c r="AF262" s="34" t="s">
        <v>156</v>
      </c>
      <c r="AG262" s="278"/>
    </row>
    <row r="263" spans="1:33" s="78" customFormat="1" ht="12.75" hidden="1" x14ac:dyDescent="0.2">
      <c r="A263" s="89" t="s">
        <v>1104</v>
      </c>
      <c r="B263" s="88" t="s">
        <v>1093</v>
      </c>
      <c r="C263" s="87" t="s">
        <v>1092</v>
      </c>
      <c r="D263" s="87" t="s">
        <v>377</v>
      </c>
      <c r="E263" s="87" t="s">
        <v>445</v>
      </c>
      <c r="F263" s="79" t="s">
        <v>1103</v>
      </c>
      <c r="G263" s="79" t="s">
        <v>505</v>
      </c>
      <c r="H263" s="82" t="s">
        <v>1102</v>
      </c>
      <c r="I263" s="79" t="s">
        <v>1101</v>
      </c>
      <c r="J263" s="81" t="s">
        <v>432</v>
      </c>
      <c r="K263" s="81"/>
      <c r="L263" s="86"/>
      <c r="M263" s="82"/>
      <c r="N263" s="84">
        <v>41247</v>
      </c>
      <c r="O263" s="82"/>
      <c r="P263" s="82"/>
      <c r="Q263" s="81"/>
      <c r="R263" s="81"/>
      <c r="S263" s="81"/>
      <c r="T263" s="81"/>
      <c r="U263" s="81"/>
      <c r="V263" s="81"/>
      <c r="W263" s="81"/>
      <c r="X263" s="84">
        <f>MAX(Játszóeszközök[[#This Row],[Időszakos ellenőrzés 2011.]:[Időszakos ellenőrzés 2020.]])</f>
        <v>41247</v>
      </c>
      <c r="Y263" s="83"/>
      <c r="Z263" s="79" t="s">
        <v>442</v>
      </c>
      <c r="AA263" s="82"/>
      <c r="AB263" s="81"/>
      <c r="AC263" s="80" t="s">
        <v>476</v>
      </c>
      <c r="AD263" s="79"/>
      <c r="AE263" s="34" t="s">
        <v>157</v>
      </c>
      <c r="AF263" s="34" t="s">
        <v>156</v>
      </c>
      <c r="AG263" s="284"/>
    </row>
    <row r="264" spans="1:33" s="113" customFormat="1" ht="12.75" x14ac:dyDescent="0.2">
      <c r="A264" s="56" t="s">
        <v>1100</v>
      </c>
      <c r="B264" s="76" t="s">
        <v>1093</v>
      </c>
      <c r="C264" s="73" t="s">
        <v>1092</v>
      </c>
      <c r="D264" s="73" t="s">
        <v>377</v>
      </c>
      <c r="E264" s="73" t="s">
        <v>159</v>
      </c>
      <c r="F264" s="34" t="s">
        <v>812</v>
      </c>
      <c r="G264" s="64" t="s">
        <v>937</v>
      </c>
      <c r="H264" s="64" t="s">
        <v>1099</v>
      </c>
      <c r="I264" s="34" t="s">
        <v>432</v>
      </c>
      <c r="J264" s="114" t="s">
        <v>476</v>
      </c>
      <c r="K264" s="114"/>
      <c r="L264" s="115"/>
      <c r="M264" s="68"/>
      <c r="N264" s="68"/>
      <c r="O264" s="68"/>
      <c r="P264" s="68"/>
      <c r="Q264" s="114"/>
      <c r="R264" s="114"/>
      <c r="S264" s="114"/>
      <c r="T264" s="117">
        <v>43411</v>
      </c>
      <c r="U264" s="114"/>
      <c r="V264" s="114"/>
      <c r="W264" s="114"/>
      <c r="X264" s="58">
        <f>MAX(Játszóeszközök[[#This Row],[Időszakos ellenőrzés 2011.]:[Időszakos ellenőrzés 2020.]])</f>
        <v>43411</v>
      </c>
      <c r="Y264" s="57">
        <f>IF(X264&gt;=44044,YEAR(X264)+3,YEAR(X264)+4)</f>
        <v>2022</v>
      </c>
      <c r="Z264" s="64" t="s">
        <v>430</v>
      </c>
      <c r="AA264" s="59"/>
      <c r="AB264" s="58"/>
      <c r="AC264" s="62"/>
      <c r="AD264" s="64"/>
      <c r="AE264" s="34" t="s">
        <v>157</v>
      </c>
      <c r="AF264" s="34" t="s">
        <v>156</v>
      </c>
      <c r="AG264" s="283"/>
    </row>
    <row r="265" spans="1:33" ht="12.75" x14ac:dyDescent="0.2">
      <c r="A265" s="56" t="s">
        <v>1098</v>
      </c>
      <c r="B265" s="76" t="s">
        <v>1093</v>
      </c>
      <c r="C265" s="73" t="s">
        <v>1092</v>
      </c>
      <c r="D265" s="73" t="s">
        <v>377</v>
      </c>
      <c r="E265" s="73" t="s">
        <v>159</v>
      </c>
      <c r="F265" s="34" t="s">
        <v>520</v>
      </c>
      <c r="G265" s="34" t="s">
        <v>505</v>
      </c>
      <c r="H265" s="59" t="s">
        <v>504</v>
      </c>
      <c r="I265" s="34" t="s">
        <v>1097</v>
      </c>
      <c r="J265" s="63" t="s">
        <v>432</v>
      </c>
      <c r="K265" s="63"/>
      <c r="L265" s="77" t="s">
        <v>496</v>
      </c>
      <c r="M265" s="59"/>
      <c r="N265" s="59"/>
      <c r="O265" s="59"/>
      <c r="P265" s="59"/>
      <c r="Q265" s="63"/>
      <c r="R265" s="63"/>
      <c r="S265" s="63"/>
      <c r="T265" s="58">
        <v>43411</v>
      </c>
      <c r="U265" s="63"/>
      <c r="V265" s="63"/>
      <c r="W265" s="63"/>
      <c r="X265" s="58">
        <f>MAX(Játszóeszközök[[#This Row],[Időszakos ellenőrzés 2011.]:[Időszakos ellenőrzés 2020.]])</f>
        <v>43411</v>
      </c>
      <c r="Y265" s="57">
        <f>IF(X265&gt;=44044,YEAR(X265)+3,YEAR(X265)+4)</f>
        <v>2022</v>
      </c>
      <c r="Z265" s="34" t="s">
        <v>517</v>
      </c>
      <c r="AA265" s="59"/>
      <c r="AB265" s="58">
        <v>44000</v>
      </c>
      <c r="AC265" s="62"/>
      <c r="AD265" s="34"/>
      <c r="AE265" s="34" t="s">
        <v>157</v>
      </c>
      <c r="AF265" s="34" t="s">
        <v>156</v>
      </c>
      <c r="AG265" s="278"/>
    </row>
    <row r="266" spans="1:33" ht="12.75" x14ac:dyDescent="0.2">
      <c r="A266" s="56" t="s">
        <v>1096</v>
      </c>
      <c r="B266" s="76" t="s">
        <v>1093</v>
      </c>
      <c r="C266" s="73" t="s">
        <v>1092</v>
      </c>
      <c r="D266" s="73" t="s">
        <v>377</v>
      </c>
      <c r="E266" s="73" t="s">
        <v>159</v>
      </c>
      <c r="F266" s="34" t="s">
        <v>662</v>
      </c>
      <c r="G266" s="34" t="s">
        <v>505</v>
      </c>
      <c r="H266" s="59" t="s">
        <v>504</v>
      </c>
      <c r="I266" s="34" t="s">
        <v>1095</v>
      </c>
      <c r="J266" s="63" t="s">
        <v>432</v>
      </c>
      <c r="K266" s="63"/>
      <c r="L266" s="77" t="s">
        <v>518</v>
      </c>
      <c r="M266" s="59"/>
      <c r="N266" s="59"/>
      <c r="O266" s="59"/>
      <c r="P266" s="59"/>
      <c r="Q266" s="63"/>
      <c r="R266" s="63"/>
      <c r="S266" s="63"/>
      <c r="T266" s="58">
        <v>43411</v>
      </c>
      <c r="U266" s="63"/>
      <c r="V266" s="63"/>
      <c r="W266" s="63"/>
      <c r="X266" s="58">
        <f>MAX(Játszóeszközök[[#This Row],[Időszakos ellenőrzés 2011.]:[Időszakos ellenőrzés 2020.]])</f>
        <v>43411</v>
      </c>
      <c r="Y266" s="57">
        <f>IF(X266&gt;=44044,YEAR(X266)+3,YEAR(X266)+4)</f>
        <v>2022</v>
      </c>
      <c r="Z266" s="34" t="s">
        <v>517</v>
      </c>
      <c r="AA266" s="59"/>
      <c r="AB266" s="58">
        <v>44000</v>
      </c>
      <c r="AC266" s="62"/>
      <c r="AD266" s="34"/>
      <c r="AE266" s="34" t="s">
        <v>157</v>
      </c>
      <c r="AF266" s="34" t="s">
        <v>156</v>
      </c>
      <c r="AG266" s="278"/>
    </row>
    <row r="267" spans="1:33" ht="12.75" x14ac:dyDescent="0.2">
      <c r="A267" s="56" t="s">
        <v>1094</v>
      </c>
      <c r="B267" s="76" t="s">
        <v>1093</v>
      </c>
      <c r="C267" s="73" t="s">
        <v>1092</v>
      </c>
      <c r="D267" s="73" t="s">
        <v>377</v>
      </c>
      <c r="E267" s="73" t="s">
        <v>159</v>
      </c>
      <c r="F267" s="34" t="s">
        <v>662</v>
      </c>
      <c r="G267" s="34" t="s">
        <v>505</v>
      </c>
      <c r="H267" s="59" t="s">
        <v>504</v>
      </c>
      <c r="I267" s="34" t="s">
        <v>1091</v>
      </c>
      <c r="J267" s="63" t="s">
        <v>432</v>
      </c>
      <c r="K267" s="63"/>
      <c r="L267" s="77" t="s">
        <v>518</v>
      </c>
      <c r="M267" s="59"/>
      <c r="N267" s="59"/>
      <c r="O267" s="59"/>
      <c r="P267" s="59"/>
      <c r="Q267" s="63"/>
      <c r="R267" s="63"/>
      <c r="S267" s="63"/>
      <c r="T267" s="58">
        <v>43411</v>
      </c>
      <c r="U267" s="63"/>
      <c r="V267" s="63"/>
      <c r="W267" s="63"/>
      <c r="X267" s="58">
        <f>MAX(Játszóeszközök[[#This Row],[Időszakos ellenőrzés 2011.]:[Időszakos ellenőrzés 2020.]])</f>
        <v>43411</v>
      </c>
      <c r="Y267" s="57">
        <f>IF(X267&gt;=44044,YEAR(X267)+3,YEAR(X267)+4)</f>
        <v>2022</v>
      </c>
      <c r="Z267" s="34" t="s">
        <v>517</v>
      </c>
      <c r="AA267" s="59"/>
      <c r="AB267" s="58">
        <v>44000</v>
      </c>
      <c r="AC267" s="62"/>
      <c r="AD267" s="34"/>
      <c r="AE267" s="34" t="s">
        <v>157</v>
      </c>
      <c r="AF267" s="34" t="s">
        <v>156</v>
      </c>
      <c r="AG267" s="278"/>
    </row>
    <row r="268" spans="1:33" ht="12.75" x14ac:dyDescent="0.2">
      <c r="A268" s="56" t="s">
        <v>1090</v>
      </c>
      <c r="B268" s="76" t="s">
        <v>1067</v>
      </c>
      <c r="C268" s="73" t="s">
        <v>1066</v>
      </c>
      <c r="D268" s="73" t="s">
        <v>377</v>
      </c>
      <c r="E268" s="73" t="s">
        <v>159</v>
      </c>
      <c r="F268" s="34" t="s">
        <v>1089</v>
      </c>
      <c r="G268" s="34" t="s">
        <v>1084</v>
      </c>
      <c r="H268" s="59" t="s">
        <v>655</v>
      </c>
      <c r="I268" s="34" t="s">
        <v>432</v>
      </c>
      <c r="J268" s="58">
        <v>39666</v>
      </c>
      <c r="K268" s="58"/>
      <c r="L268" s="72"/>
      <c r="M268" s="91"/>
      <c r="N268" s="91"/>
      <c r="O268" s="91"/>
      <c r="P268" s="91"/>
      <c r="Q268" s="58"/>
      <c r="R268" s="58"/>
      <c r="S268" s="58"/>
      <c r="T268" s="58">
        <v>43411</v>
      </c>
      <c r="U268" s="58"/>
      <c r="V268" s="58"/>
      <c r="W268" s="58"/>
      <c r="X268" s="58">
        <f>MAX(Játszóeszközök[[#This Row],[Időszakos ellenőrzés 2011.]:[Időszakos ellenőrzés 2020.]])</f>
        <v>43411</v>
      </c>
      <c r="Y268" s="57">
        <f>IF(X268&gt;=44044,YEAR(X268)+3,YEAR(X268)+4)</f>
        <v>2022</v>
      </c>
      <c r="Z268" s="34" t="s">
        <v>463</v>
      </c>
      <c r="AA268" s="59"/>
      <c r="AB268" s="63"/>
      <c r="AC268" s="62"/>
      <c r="AD268" s="34"/>
      <c r="AE268" s="34" t="s">
        <v>157</v>
      </c>
      <c r="AF268" s="34" t="s">
        <v>156</v>
      </c>
      <c r="AG268" s="278"/>
    </row>
    <row r="269" spans="1:33" s="78" customFormat="1" ht="12.75" hidden="1" x14ac:dyDescent="0.2">
      <c r="A269" s="89" t="s">
        <v>1088</v>
      </c>
      <c r="B269" s="88" t="s">
        <v>1067</v>
      </c>
      <c r="C269" s="87" t="s">
        <v>1066</v>
      </c>
      <c r="D269" s="87" t="s">
        <v>377</v>
      </c>
      <c r="E269" s="87" t="s">
        <v>445</v>
      </c>
      <c r="F269" s="79" t="s">
        <v>1087</v>
      </c>
      <c r="G269" s="79" t="s">
        <v>1084</v>
      </c>
      <c r="H269" s="82" t="s">
        <v>655</v>
      </c>
      <c r="I269" s="79" t="s">
        <v>432</v>
      </c>
      <c r="J269" s="84">
        <v>39666</v>
      </c>
      <c r="K269" s="84"/>
      <c r="L269" s="92"/>
      <c r="M269" s="94"/>
      <c r="N269" s="94"/>
      <c r="O269" s="94"/>
      <c r="P269" s="94"/>
      <c r="Q269" s="84"/>
      <c r="R269" s="84"/>
      <c r="S269" s="84"/>
      <c r="T269" s="84">
        <v>43411</v>
      </c>
      <c r="U269" s="84"/>
      <c r="V269" s="84"/>
      <c r="W269" s="84"/>
      <c r="X269" s="84">
        <f>MAX(Játszóeszközök[[#This Row],[Időszakos ellenőrzés 2011.]:[Időszakos ellenőrzés 2020.]])</f>
        <v>43411</v>
      </c>
      <c r="Y269" s="83"/>
      <c r="Z269" s="79" t="s">
        <v>442</v>
      </c>
      <c r="AA269" s="82"/>
      <c r="AB269" s="81"/>
      <c r="AC269" s="80" t="s">
        <v>1083</v>
      </c>
      <c r="AD269" s="79"/>
      <c r="AE269" s="34" t="s">
        <v>157</v>
      </c>
      <c r="AF269" s="34" t="s">
        <v>156</v>
      </c>
      <c r="AG269" s="284"/>
    </row>
    <row r="270" spans="1:33" s="78" customFormat="1" ht="12.75" hidden="1" x14ac:dyDescent="0.2">
      <c r="A270" s="89" t="s">
        <v>1086</v>
      </c>
      <c r="B270" s="88" t="s">
        <v>1067</v>
      </c>
      <c r="C270" s="87" t="s">
        <v>1066</v>
      </c>
      <c r="D270" s="87" t="s">
        <v>377</v>
      </c>
      <c r="E270" s="87" t="s">
        <v>445</v>
      </c>
      <c r="F270" s="79" t="s">
        <v>1085</v>
      </c>
      <c r="G270" s="79" t="s">
        <v>1084</v>
      </c>
      <c r="H270" s="82" t="s">
        <v>655</v>
      </c>
      <c r="I270" s="79" t="s">
        <v>432</v>
      </c>
      <c r="J270" s="84">
        <v>39666</v>
      </c>
      <c r="K270" s="84"/>
      <c r="L270" s="92"/>
      <c r="M270" s="94"/>
      <c r="N270" s="94"/>
      <c r="O270" s="94"/>
      <c r="P270" s="94"/>
      <c r="Q270" s="84"/>
      <c r="R270" s="84"/>
      <c r="S270" s="84"/>
      <c r="T270" s="84">
        <v>43411</v>
      </c>
      <c r="U270" s="84"/>
      <c r="V270" s="84"/>
      <c r="W270" s="84"/>
      <c r="X270" s="84">
        <f>MAX(Játszóeszközök[[#This Row],[Időszakos ellenőrzés 2011.]:[Időszakos ellenőrzés 2020.]])</f>
        <v>43411</v>
      </c>
      <c r="Y270" s="83"/>
      <c r="Z270" s="79" t="s">
        <v>442</v>
      </c>
      <c r="AA270" s="82"/>
      <c r="AB270" s="81"/>
      <c r="AC270" s="80" t="s">
        <v>1083</v>
      </c>
      <c r="AD270" s="79"/>
      <c r="AE270" s="34" t="s">
        <v>157</v>
      </c>
      <c r="AF270" s="34" t="s">
        <v>156</v>
      </c>
      <c r="AG270" s="284"/>
    </row>
    <row r="271" spans="1:33" ht="12.75" x14ac:dyDescent="0.2">
      <c r="A271" s="56" t="s">
        <v>1082</v>
      </c>
      <c r="B271" s="76" t="s">
        <v>1067</v>
      </c>
      <c r="C271" s="73" t="s">
        <v>1066</v>
      </c>
      <c r="D271" s="73" t="s">
        <v>377</v>
      </c>
      <c r="E271" s="73" t="s">
        <v>159</v>
      </c>
      <c r="F271" s="34" t="s">
        <v>1081</v>
      </c>
      <c r="G271" s="34" t="s">
        <v>1077</v>
      </c>
      <c r="H271" s="59" t="s">
        <v>1080</v>
      </c>
      <c r="I271" s="34"/>
      <c r="J271" s="58">
        <v>41645</v>
      </c>
      <c r="K271" s="58"/>
      <c r="L271" s="72"/>
      <c r="M271" s="91"/>
      <c r="N271" s="91"/>
      <c r="O271" s="58"/>
      <c r="P271" s="58">
        <v>41801</v>
      </c>
      <c r="Q271" s="58"/>
      <c r="R271" s="58"/>
      <c r="S271" s="58"/>
      <c r="T271" s="58">
        <v>43411</v>
      </c>
      <c r="U271" s="58"/>
      <c r="V271" s="58"/>
      <c r="W271" s="58"/>
      <c r="X271" s="58">
        <f>MAX(Játszóeszközök[[#This Row],[Időszakos ellenőrzés 2011.]:[Időszakos ellenőrzés 2020.]])</f>
        <v>43411</v>
      </c>
      <c r="Y271" s="57">
        <f t="shared" ref="Y271:Y278" si="12">IF(X271&gt;=44044,YEAR(X271)+3,YEAR(X271)+4)</f>
        <v>2022</v>
      </c>
      <c r="Z271" s="34" t="s">
        <v>430</v>
      </c>
      <c r="AA271" s="91"/>
      <c r="AB271" s="71"/>
      <c r="AC271" s="62"/>
      <c r="AD271" s="34"/>
      <c r="AE271" s="34" t="s">
        <v>157</v>
      </c>
      <c r="AF271" s="34" t="s">
        <v>156</v>
      </c>
      <c r="AG271" s="278"/>
    </row>
    <row r="272" spans="1:33" ht="12.75" x14ac:dyDescent="0.2">
      <c r="A272" s="56" t="s">
        <v>1079</v>
      </c>
      <c r="B272" s="76" t="s">
        <v>1067</v>
      </c>
      <c r="C272" s="73" t="s">
        <v>1066</v>
      </c>
      <c r="D272" s="73" t="s">
        <v>377</v>
      </c>
      <c r="E272" s="73" t="s">
        <v>159</v>
      </c>
      <c r="F272" s="34" t="s">
        <v>1078</v>
      </c>
      <c r="G272" s="34" t="s">
        <v>1077</v>
      </c>
      <c r="H272" s="59" t="s">
        <v>717</v>
      </c>
      <c r="I272" s="34"/>
      <c r="J272" s="58">
        <v>41645</v>
      </c>
      <c r="K272" s="58"/>
      <c r="L272" s="72"/>
      <c r="M272" s="91"/>
      <c r="N272" s="91"/>
      <c r="O272" s="58"/>
      <c r="P272" s="58">
        <v>41801</v>
      </c>
      <c r="Q272" s="58"/>
      <c r="R272" s="58"/>
      <c r="S272" s="58"/>
      <c r="T272" s="58">
        <v>43411</v>
      </c>
      <c r="U272" s="58"/>
      <c r="V272" s="58"/>
      <c r="W272" s="58"/>
      <c r="X272" s="58">
        <f>MAX(Játszóeszközök[[#This Row],[Időszakos ellenőrzés 2011.]:[Időszakos ellenőrzés 2020.]])</f>
        <v>43411</v>
      </c>
      <c r="Y272" s="57">
        <f t="shared" si="12"/>
        <v>2022</v>
      </c>
      <c r="Z272" s="34" t="s">
        <v>517</v>
      </c>
      <c r="AA272" s="91"/>
      <c r="AB272" s="71"/>
      <c r="AC272" s="62"/>
      <c r="AD272" s="34"/>
      <c r="AE272" s="34" t="s">
        <v>157</v>
      </c>
      <c r="AF272" s="34" t="s">
        <v>156</v>
      </c>
      <c r="AG272" s="278"/>
    </row>
    <row r="273" spans="1:33" ht="12.75" x14ac:dyDescent="0.2">
      <c r="A273" s="56" t="s">
        <v>1076</v>
      </c>
      <c r="B273" s="76" t="s">
        <v>1067</v>
      </c>
      <c r="C273" s="73" t="s">
        <v>1066</v>
      </c>
      <c r="D273" s="73" t="s">
        <v>377</v>
      </c>
      <c r="E273" s="73" t="s">
        <v>159</v>
      </c>
      <c r="F273" s="34" t="s">
        <v>867</v>
      </c>
      <c r="G273" s="34" t="s">
        <v>451</v>
      </c>
      <c r="H273" s="59" t="s">
        <v>458</v>
      </c>
      <c r="I273" s="34"/>
      <c r="J273" s="58">
        <v>39666</v>
      </c>
      <c r="K273" s="58"/>
      <c r="L273" s="72"/>
      <c r="M273" s="91"/>
      <c r="N273" s="91"/>
      <c r="O273" s="91"/>
      <c r="P273" s="91"/>
      <c r="Q273" s="58"/>
      <c r="R273" s="58">
        <v>42695</v>
      </c>
      <c r="S273" s="58"/>
      <c r="T273" s="58"/>
      <c r="U273" s="58"/>
      <c r="V273" s="58">
        <v>44158</v>
      </c>
      <c r="W273" s="58"/>
      <c r="X273" s="58">
        <f>MAX(Játszóeszközök[[#This Row],[Időszakos ellenőrzés 2011.]:[Időszakos ellenőrzés 2020.]])</f>
        <v>44158</v>
      </c>
      <c r="Y273" s="57">
        <f t="shared" si="12"/>
        <v>2023</v>
      </c>
      <c r="Z273" s="34" t="s">
        <v>430</v>
      </c>
      <c r="AA273" s="59"/>
      <c r="AB273" s="63"/>
      <c r="AC273" s="62"/>
      <c r="AD273" s="34"/>
      <c r="AE273" s="34" t="s">
        <v>157</v>
      </c>
      <c r="AF273" s="34" t="s">
        <v>156</v>
      </c>
      <c r="AG273" s="278"/>
    </row>
    <row r="274" spans="1:33" ht="12.75" x14ac:dyDescent="0.2">
      <c r="A274" s="56" t="s">
        <v>1075</v>
      </c>
      <c r="B274" s="76" t="s">
        <v>1067</v>
      </c>
      <c r="C274" s="73" t="s">
        <v>1066</v>
      </c>
      <c r="D274" s="73" t="s">
        <v>377</v>
      </c>
      <c r="E274" s="73" t="s">
        <v>159</v>
      </c>
      <c r="F274" s="34" t="s">
        <v>926</v>
      </c>
      <c r="G274" s="34" t="s">
        <v>451</v>
      </c>
      <c r="H274" s="59" t="s">
        <v>1074</v>
      </c>
      <c r="I274" s="34"/>
      <c r="J274" s="58">
        <v>39666</v>
      </c>
      <c r="K274" s="58"/>
      <c r="L274" s="72" t="s">
        <v>1073</v>
      </c>
      <c r="M274" s="91"/>
      <c r="N274" s="91"/>
      <c r="O274" s="91"/>
      <c r="P274" s="91"/>
      <c r="Q274" s="58"/>
      <c r="R274" s="58"/>
      <c r="S274" s="58"/>
      <c r="T274" s="58">
        <v>43411</v>
      </c>
      <c r="U274" s="58"/>
      <c r="V274" s="58"/>
      <c r="W274" s="58"/>
      <c r="X274" s="58">
        <f>MAX(Játszóeszközök[[#This Row],[Időszakos ellenőrzés 2011.]:[Időszakos ellenőrzés 2020.]])</f>
        <v>43411</v>
      </c>
      <c r="Y274" s="57">
        <f t="shared" si="12"/>
        <v>2022</v>
      </c>
      <c r="Z274" s="34"/>
      <c r="AA274" s="91"/>
      <c r="AB274" s="58"/>
      <c r="AC274" s="62"/>
      <c r="AD274" s="34"/>
      <c r="AE274" s="34" t="s">
        <v>157</v>
      </c>
      <c r="AF274" s="34" t="s">
        <v>156</v>
      </c>
      <c r="AG274" s="278"/>
    </row>
    <row r="275" spans="1:33" ht="25.5" x14ac:dyDescent="0.2">
      <c r="A275" s="56" t="s">
        <v>1072</v>
      </c>
      <c r="B275" s="76" t="s">
        <v>1067</v>
      </c>
      <c r="C275" s="73" t="s">
        <v>1066</v>
      </c>
      <c r="D275" s="73" t="s">
        <v>377</v>
      </c>
      <c r="E275" s="73" t="s">
        <v>159</v>
      </c>
      <c r="F275" s="34" t="s">
        <v>1071</v>
      </c>
      <c r="G275" s="34" t="s">
        <v>451</v>
      </c>
      <c r="H275" s="59" t="s">
        <v>1070</v>
      </c>
      <c r="I275" s="34" t="s">
        <v>432</v>
      </c>
      <c r="J275" s="58">
        <v>39666</v>
      </c>
      <c r="K275" s="58"/>
      <c r="L275" s="72" t="s">
        <v>1069</v>
      </c>
      <c r="M275" s="91"/>
      <c r="N275" s="91"/>
      <c r="O275" s="91"/>
      <c r="P275" s="91"/>
      <c r="Q275" s="58"/>
      <c r="R275" s="58">
        <v>42695</v>
      </c>
      <c r="S275" s="58"/>
      <c r="T275" s="58"/>
      <c r="U275" s="58"/>
      <c r="V275" s="58">
        <v>44158</v>
      </c>
      <c r="W275" s="58"/>
      <c r="X275" s="58">
        <f>MAX(Játszóeszközök[[#This Row],[Időszakos ellenőrzés 2011.]:[Időszakos ellenőrzés 2020.]])</f>
        <v>44158</v>
      </c>
      <c r="Y275" s="57">
        <f t="shared" si="12"/>
        <v>2023</v>
      </c>
      <c r="Z275" s="34" t="s">
        <v>463</v>
      </c>
      <c r="AA275" s="90" t="s">
        <v>760</v>
      </c>
      <c r="AB275" s="72"/>
      <c r="AC275" s="62"/>
      <c r="AD275" s="34"/>
      <c r="AE275" s="34" t="s">
        <v>157</v>
      </c>
      <c r="AF275" s="34" t="s">
        <v>156</v>
      </c>
      <c r="AG275" s="278"/>
    </row>
    <row r="276" spans="1:33" ht="12.75" x14ac:dyDescent="0.2">
      <c r="A276" s="56" t="s">
        <v>1068</v>
      </c>
      <c r="B276" s="76" t="s">
        <v>1067</v>
      </c>
      <c r="C276" s="73" t="s">
        <v>1066</v>
      </c>
      <c r="D276" s="73" t="s">
        <v>377</v>
      </c>
      <c r="E276" s="73" t="s">
        <v>159</v>
      </c>
      <c r="F276" s="34" t="s">
        <v>1065</v>
      </c>
      <c r="G276" s="34" t="s">
        <v>383</v>
      </c>
      <c r="H276" s="59" t="s">
        <v>573</v>
      </c>
      <c r="I276" s="34" t="s">
        <v>432</v>
      </c>
      <c r="J276" s="58" t="s">
        <v>1064</v>
      </c>
      <c r="K276" s="58"/>
      <c r="L276" s="72"/>
      <c r="M276" s="91"/>
      <c r="N276" s="91"/>
      <c r="O276" s="91"/>
      <c r="P276" s="91"/>
      <c r="Q276" s="58"/>
      <c r="R276" s="58"/>
      <c r="S276" s="58"/>
      <c r="T276" s="58"/>
      <c r="U276" s="58"/>
      <c r="V276" s="58">
        <v>44158</v>
      </c>
      <c r="W276" s="58"/>
      <c r="X276" s="58">
        <f>MAX(Játszóeszközök[[#This Row],[Időszakos ellenőrzés 2011.]:[Időszakos ellenőrzés 2020.]])</f>
        <v>44158</v>
      </c>
      <c r="Y276" s="57">
        <f t="shared" si="12"/>
        <v>2023</v>
      </c>
      <c r="Z276" s="34" t="s">
        <v>430</v>
      </c>
      <c r="AA276" s="90"/>
      <c r="AB276" s="72"/>
      <c r="AC276" s="62"/>
      <c r="AD276" s="34"/>
      <c r="AE276" s="34" t="s">
        <v>157</v>
      </c>
      <c r="AF276" s="34" t="s">
        <v>156</v>
      </c>
      <c r="AG276" s="278"/>
    </row>
    <row r="277" spans="1:33" ht="12.75" x14ac:dyDescent="0.2">
      <c r="A277" s="56" t="s">
        <v>1063</v>
      </c>
      <c r="B277" s="76" t="s">
        <v>1046</v>
      </c>
      <c r="C277" s="73" t="s">
        <v>1045</v>
      </c>
      <c r="D277" s="73" t="s">
        <v>377</v>
      </c>
      <c r="E277" s="73" t="s">
        <v>159</v>
      </c>
      <c r="F277" s="34" t="s">
        <v>520</v>
      </c>
      <c r="G277" s="34" t="s">
        <v>505</v>
      </c>
      <c r="H277" s="59" t="s">
        <v>504</v>
      </c>
      <c r="I277" s="34" t="s">
        <v>1062</v>
      </c>
      <c r="J277" s="63" t="s">
        <v>432</v>
      </c>
      <c r="K277" s="63"/>
      <c r="L277" s="77" t="s">
        <v>496</v>
      </c>
      <c r="M277" s="59"/>
      <c r="N277" s="59"/>
      <c r="O277" s="59"/>
      <c r="P277" s="59"/>
      <c r="Q277" s="63"/>
      <c r="R277" s="63"/>
      <c r="S277" s="63"/>
      <c r="T277" s="58">
        <v>43411</v>
      </c>
      <c r="U277" s="63"/>
      <c r="V277" s="58"/>
      <c r="W277" s="58"/>
      <c r="X277" s="58">
        <f>MAX(Játszóeszközök[[#This Row],[Időszakos ellenőrzés 2011.]:[Időszakos ellenőrzés 2020.]])</f>
        <v>43411</v>
      </c>
      <c r="Y277" s="57">
        <f t="shared" si="12"/>
        <v>2022</v>
      </c>
      <c r="Z277" s="34" t="s">
        <v>517</v>
      </c>
      <c r="AA277" s="59"/>
      <c r="AB277" s="63"/>
      <c r="AC277" s="62"/>
      <c r="AD277" s="34"/>
      <c r="AE277" s="34" t="s">
        <v>157</v>
      </c>
      <c r="AF277" s="34" t="s">
        <v>156</v>
      </c>
      <c r="AG277" s="278"/>
    </row>
    <row r="278" spans="1:33" ht="33" customHeight="1" x14ac:dyDescent="0.2">
      <c r="A278" s="56" t="s">
        <v>1061</v>
      </c>
      <c r="B278" s="76" t="s">
        <v>1046</v>
      </c>
      <c r="C278" s="73" t="s">
        <v>1045</v>
      </c>
      <c r="D278" s="73" t="s">
        <v>377</v>
      </c>
      <c r="E278" s="73" t="s">
        <v>159</v>
      </c>
      <c r="F278" s="34" t="s">
        <v>500</v>
      </c>
      <c r="G278" s="34" t="s">
        <v>505</v>
      </c>
      <c r="H278" s="59" t="s">
        <v>504</v>
      </c>
      <c r="I278" s="34" t="s">
        <v>1060</v>
      </c>
      <c r="J278" s="63" t="s">
        <v>432</v>
      </c>
      <c r="K278" s="63"/>
      <c r="L278" s="77" t="s">
        <v>496</v>
      </c>
      <c r="M278" s="59"/>
      <c r="N278" s="59"/>
      <c r="O278" s="59"/>
      <c r="P278" s="59"/>
      <c r="Q278" s="63"/>
      <c r="R278" s="63"/>
      <c r="S278" s="63"/>
      <c r="T278" s="58">
        <v>43411</v>
      </c>
      <c r="U278" s="63"/>
      <c r="V278" s="63"/>
      <c r="W278" s="63"/>
      <c r="X278" s="58">
        <f>MAX(Játszóeszközök[[#This Row],[Időszakos ellenőrzés 2011.]:[Időszakos ellenőrzés 2020.]])</f>
        <v>43411</v>
      </c>
      <c r="Y278" s="57">
        <f t="shared" si="12"/>
        <v>2022</v>
      </c>
      <c r="Z278" s="34" t="s">
        <v>517</v>
      </c>
      <c r="AA278" s="59"/>
      <c r="AB278" s="63"/>
      <c r="AC278" s="62"/>
      <c r="AD278" s="34"/>
      <c r="AE278" s="34" t="s">
        <v>157</v>
      </c>
      <c r="AF278" s="34" t="s">
        <v>156</v>
      </c>
      <c r="AG278" s="278"/>
    </row>
    <row r="279" spans="1:33" s="78" customFormat="1" ht="12.75" hidden="1" x14ac:dyDescent="0.2">
      <c r="A279" s="89" t="s">
        <v>1059</v>
      </c>
      <c r="B279" s="88" t="s">
        <v>1046</v>
      </c>
      <c r="C279" s="87" t="s">
        <v>1045</v>
      </c>
      <c r="D279" s="87" t="s">
        <v>377</v>
      </c>
      <c r="E279" s="87" t="s">
        <v>445</v>
      </c>
      <c r="F279" s="79" t="s">
        <v>659</v>
      </c>
      <c r="G279" s="34" t="s">
        <v>505</v>
      </c>
      <c r="H279" s="59" t="s">
        <v>504</v>
      </c>
      <c r="I279" s="79" t="s">
        <v>1058</v>
      </c>
      <c r="J279" s="81" t="s">
        <v>432</v>
      </c>
      <c r="K279" s="81"/>
      <c r="L279" s="86"/>
      <c r="M279" s="82"/>
      <c r="N279" s="82"/>
      <c r="O279" s="82"/>
      <c r="P279" s="82"/>
      <c r="Q279" s="81"/>
      <c r="R279" s="81"/>
      <c r="S279" s="81"/>
      <c r="T279" s="84"/>
      <c r="U279" s="81"/>
      <c r="V279" s="81"/>
      <c r="W279" s="81"/>
      <c r="X279" s="84">
        <f>MAX(Játszóeszközök[[#This Row],[Időszakos ellenőrzés 2011.]:[Időszakos ellenőrzés 2020.]])</f>
        <v>0</v>
      </c>
      <c r="Y279" s="83"/>
      <c r="Z279" s="79" t="s">
        <v>442</v>
      </c>
      <c r="AA279" s="82"/>
      <c r="AB279" s="81"/>
      <c r="AC279" s="96">
        <v>41717</v>
      </c>
      <c r="AD279" s="79"/>
      <c r="AE279" s="34" t="s">
        <v>157</v>
      </c>
      <c r="AF279" s="34" t="s">
        <v>156</v>
      </c>
      <c r="AG279" s="284"/>
    </row>
    <row r="280" spans="1:33" ht="12.75" x14ac:dyDescent="0.2">
      <c r="A280" s="56" t="s">
        <v>1057</v>
      </c>
      <c r="B280" s="76" t="s">
        <v>1046</v>
      </c>
      <c r="C280" s="73" t="s">
        <v>1045</v>
      </c>
      <c r="D280" s="73" t="s">
        <v>377</v>
      </c>
      <c r="E280" s="73" t="s">
        <v>159</v>
      </c>
      <c r="F280" s="34" t="s">
        <v>1056</v>
      </c>
      <c r="G280" s="34" t="s">
        <v>655</v>
      </c>
      <c r="H280" s="59" t="s">
        <v>1055</v>
      </c>
      <c r="I280" s="34" t="s">
        <v>1054</v>
      </c>
      <c r="J280" s="63" t="s">
        <v>432</v>
      </c>
      <c r="K280" s="63"/>
      <c r="L280" s="77"/>
      <c r="M280" s="59"/>
      <c r="N280" s="59"/>
      <c r="O280" s="59"/>
      <c r="P280" s="59"/>
      <c r="Q280" s="63"/>
      <c r="R280" s="63"/>
      <c r="S280" s="63"/>
      <c r="T280" s="58">
        <v>43411</v>
      </c>
      <c r="U280" s="63"/>
      <c r="V280" s="63"/>
      <c r="W280" s="63"/>
      <c r="X280" s="58">
        <f>MAX(Játszóeszközök[[#This Row],[Időszakos ellenőrzés 2011.]:[Időszakos ellenőrzés 2020.]])</f>
        <v>43411</v>
      </c>
      <c r="Y280" s="57">
        <f t="shared" ref="Y280:Y300" si="13">IF(X280&gt;=44044,YEAR(X280)+3,YEAR(X280)+4)</f>
        <v>2022</v>
      </c>
      <c r="Z280" s="34" t="s">
        <v>517</v>
      </c>
      <c r="AA280" s="59"/>
      <c r="AB280" s="58">
        <v>43839</v>
      </c>
      <c r="AC280" s="62"/>
      <c r="AD280" s="34"/>
      <c r="AE280" s="34" t="s">
        <v>157</v>
      </c>
      <c r="AF280" s="34" t="s">
        <v>156</v>
      </c>
      <c r="AG280" s="278"/>
    </row>
    <row r="281" spans="1:33" ht="12.75" x14ac:dyDescent="0.2">
      <c r="A281" s="56" t="s">
        <v>1053</v>
      </c>
      <c r="B281" s="76" t="s">
        <v>1046</v>
      </c>
      <c r="C281" s="73" t="s">
        <v>1045</v>
      </c>
      <c r="D281" s="73" t="s">
        <v>377</v>
      </c>
      <c r="E281" s="73" t="s">
        <v>159</v>
      </c>
      <c r="F281" s="34" t="s">
        <v>1052</v>
      </c>
      <c r="G281" s="34" t="s">
        <v>655</v>
      </c>
      <c r="H281" s="59" t="s">
        <v>655</v>
      </c>
      <c r="I281" s="34" t="s">
        <v>1051</v>
      </c>
      <c r="J281" s="63" t="s">
        <v>432</v>
      </c>
      <c r="K281" s="63"/>
      <c r="L281" s="77"/>
      <c r="M281" s="59"/>
      <c r="N281" s="59"/>
      <c r="O281" s="59"/>
      <c r="P281" s="59"/>
      <c r="Q281" s="63"/>
      <c r="R281" s="63"/>
      <c r="S281" s="63"/>
      <c r="T281" s="58">
        <v>43411</v>
      </c>
      <c r="U281" s="63"/>
      <c r="V281" s="63"/>
      <c r="W281" s="63"/>
      <c r="X281" s="58">
        <f>MAX(Játszóeszközök[[#This Row],[Időszakos ellenőrzés 2011.]:[Időszakos ellenőrzés 2020.]])</f>
        <v>43411</v>
      </c>
      <c r="Y281" s="57">
        <f t="shared" si="13"/>
        <v>2022</v>
      </c>
      <c r="Z281" s="34" t="s">
        <v>463</v>
      </c>
      <c r="AA281" s="59"/>
      <c r="AB281" s="63"/>
      <c r="AC281" s="62"/>
      <c r="AD281" s="34"/>
      <c r="AE281" s="34" t="s">
        <v>157</v>
      </c>
      <c r="AF281" s="34" t="s">
        <v>156</v>
      </c>
      <c r="AG281" s="278"/>
    </row>
    <row r="282" spans="1:33" ht="12.75" x14ac:dyDescent="0.2">
      <c r="A282" s="56" t="s">
        <v>1050</v>
      </c>
      <c r="B282" s="76" t="s">
        <v>1046</v>
      </c>
      <c r="C282" s="73" t="s">
        <v>1045</v>
      </c>
      <c r="D282" s="73" t="s">
        <v>377</v>
      </c>
      <c r="E282" s="73" t="s">
        <v>159</v>
      </c>
      <c r="F282" s="34" t="s">
        <v>1049</v>
      </c>
      <c r="G282" s="34" t="s">
        <v>708</v>
      </c>
      <c r="H282" s="69" t="s">
        <v>1048</v>
      </c>
      <c r="I282" s="34"/>
      <c r="J282" s="63" t="s">
        <v>706</v>
      </c>
      <c r="K282" s="63"/>
      <c r="L282" s="77"/>
      <c r="M282" s="59"/>
      <c r="N282" s="59"/>
      <c r="O282" s="59"/>
      <c r="P282" s="58">
        <v>41801</v>
      </c>
      <c r="Q282" s="63"/>
      <c r="R282" s="63"/>
      <c r="S282" s="63"/>
      <c r="T282" s="58">
        <v>43411</v>
      </c>
      <c r="U282" s="63"/>
      <c r="V282" s="63"/>
      <c r="W282" s="63"/>
      <c r="X282" s="58">
        <f>MAX(Játszóeszközök[[#This Row],[Időszakos ellenőrzés 2011.]:[Időszakos ellenőrzés 2020.]])</f>
        <v>43411</v>
      </c>
      <c r="Y282" s="57">
        <f t="shared" si="13"/>
        <v>2022</v>
      </c>
      <c r="Z282" s="34" t="s">
        <v>430</v>
      </c>
      <c r="AA282" s="59"/>
      <c r="AB282" s="63"/>
      <c r="AC282" s="62"/>
      <c r="AD282" s="34"/>
      <c r="AE282" s="34" t="s">
        <v>157</v>
      </c>
      <c r="AF282" s="34" t="s">
        <v>156</v>
      </c>
      <c r="AG282" s="278"/>
    </row>
    <row r="283" spans="1:33" ht="12.75" x14ac:dyDescent="0.2">
      <c r="A283" s="56" t="s">
        <v>1047</v>
      </c>
      <c r="B283" s="76" t="s">
        <v>1046</v>
      </c>
      <c r="C283" s="73" t="s">
        <v>1045</v>
      </c>
      <c r="D283" s="73" t="s">
        <v>377</v>
      </c>
      <c r="E283" s="73" t="s">
        <v>159</v>
      </c>
      <c r="F283" s="34" t="s">
        <v>1044</v>
      </c>
      <c r="G283" s="34" t="s">
        <v>708</v>
      </c>
      <c r="H283" s="69" t="s">
        <v>1043</v>
      </c>
      <c r="I283" s="34"/>
      <c r="J283" s="63" t="s">
        <v>706</v>
      </c>
      <c r="K283" s="63"/>
      <c r="L283" s="77"/>
      <c r="M283" s="59"/>
      <c r="N283" s="59"/>
      <c r="O283" s="59"/>
      <c r="P283" s="58">
        <v>41801</v>
      </c>
      <c r="Q283" s="63"/>
      <c r="R283" s="63"/>
      <c r="S283" s="63"/>
      <c r="T283" s="58">
        <v>43411</v>
      </c>
      <c r="U283" s="63"/>
      <c r="V283" s="63"/>
      <c r="W283" s="63"/>
      <c r="X283" s="58">
        <f>MAX(Játszóeszközök[[#This Row],[Időszakos ellenőrzés 2011.]:[Időszakos ellenőrzés 2020.]])</f>
        <v>43411</v>
      </c>
      <c r="Y283" s="57">
        <f t="shared" si="13"/>
        <v>2022</v>
      </c>
      <c r="Z283" s="34" t="s">
        <v>517</v>
      </c>
      <c r="AA283" s="59"/>
      <c r="AB283" s="63"/>
      <c r="AC283" s="62"/>
      <c r="AD283" s="34"/>
      <c r="AE283" s="34" t="s">
        <v>157</v>
      </c>
      <c r="AF283" s="34" t="s">
        <v>156</v>
      </c>
      <c r="AG283" s="278"/>
    </row>
    <row r="284" spans="1:33" ht="12.75" x14ac:dyDescent="0.2">
      <c r="A284" s="56" t="s">
        <v>1042</v>
      </c>
      <c r="B284" s="76" t="s">
        <v>1035</v>
      </c>
      <c r="C284" s="73" t="s">
        <v>1034</v>
      </c>
      <c r="D284" s="73" t="s">
        <v>377</v>
      </c>
      <c r="E284" s="73" t="s">
        <v>159</v>
      </c>
      <c r="F284" s="34" t="s">
        <v>662</v>
      </c>
      <c r="G284" s="34" t="s">
        <v>655</v>
      </c>
      <c r="H284" s="59" t="s">
        <v>504</v>
      </c>
      <c r="I284" s="34" t="s">
        <v>1041</v>
      </c>
      <c r="J284" s="63" t="s">
        <v>432</v>
      </c>
      <c r="K284" s="63"/>
      <c r="L284" s="77" t="s">
        <v>661</v>
      </c>
      <c r="M284" s="59"/>
      <c r="N284" s="59"/>
      <c r="O284" s="59"/>
      <c r="P284" s="59"/>
      <c r="Q284" s="63"/>
      <c r="R284" s="63"/>
      <c r="S284" s="63"/>
      <c r="T284" s="107">
        <v>43383</v>
      </c>
      <c r="U284" s="63"/>
      <c r="V284" s="63"/>
      <c r="W284" s="63"/>
      <c r="X284" s="107">
        <f>MAX(Játszóeszközök[[#This Row],[Időszakos ellenőrzés 2011.]:[Időszakos ellenőrzés 2020.]])</f>
        <v>43383</v>
      </c>
      <c r="Y284" s="57">
        <f t="shared" si="13"/>
        <v>2022</v>
      </c>
      <c r="Z284" s="34" t="s">
        <v>517</v>
      </c>
      <c r="AA284" s="59"/>
      <c r="AB284" s="58">
        <v>44018</v>
      </c>
      <c r="AC284" s="62"/>
      <c r="AD284" s="34"/>
      <c r="AE284" s="34" t="s">
        <v>157</v>
      </c>
      <c r="AF284" s="34" t="s">
        <v>156</v>
      </c>
      <c r="AG284" s="278"/>
    </row>
    <row r="285" spans="1:33" ht="12.75" x14ac:dyDescent="0.2">
      <c r="A285" s="56" t="s">
        <v>1040</v>
      </c>
      <c r="B285" s="76" t="s">
        <v>1035</v>
      </c>
      <c r="C285" s="73" t="s">
        <v>1034</v>
      </c>
      <c r="D285" s="73" t="s">
        <v>377</v>
      </c>
      <c r="E285" s="73" t="s">
        <v>159</v>
      </c>
      <c r="F285" s="34" t="s">
        <v>662</v>
      </c>
      <c r="G285" s="34" t="s">
        <v>655</v>
      </c>
      <c r="H285" s="59" t="s">
        <v>504</v>
      </c>
      <c r="I285" s="34" t="s">
        <v>1039</v>
      </c>
      <c r="J285" s="63" t="s">
        <v>432</v>
      </c>
      <c r="K285" s="63"/>
      <c r="L285" s="77" t="s">
        <v>661</v>
      </c>
      <c r="M285" s="59"/>
      <c r="N285" s="59"/>
      <c r="O285" s="59"/>
      <c r="P285" s="59"/>
      <c r="Q285" s="63"/>
      <c r="R285" s="63"/>
      <c r="S285" s="63"/>
      <c r="T285" s="107">
        <v>43383</v>
      </c>
      <c r="U285" s="63"/>
      <c r="V285" s="63"/>
      <c r="W285" s="63"/>
      <c r="X285" s="107">
        <f>MAX(Játszóeszközök[[#This Row],[Időszakos ellenőrzés 2011.]:[Időszakos ellenőrzés 2020.]])</f>
        <v>43383</v>
      </c>
      <c r="Y285" s="57">
        <f t="shared" si="13"/>
        <v>2022</v>
      </c>
      <c r="Z285" s="34" t="s">
        <v>517</v>
      </c>
      <c r="AA285" s="59"/>
      <c r="AB285" s="63"/>
      <c r="AC285" s="62"/>
      <c r="AD285" s="34"/>
      <c r="AE285" s="34" t="s">
        <v>157</v>
      </c>
      <c r="AF285" s="34" t="s">
        <v>156</v>
      </c>
      <c r="AG285" s="278"/>
    </row>
    <row r="286" spans="1:33" ht="12.75" x14ac:dyDescent="0.2">
      <c r="A286" s="56" t="s">
        <v>1038</v>
      </c>
      <c r="B286" s="76" t="s">
        <v>1035</v>
      </c>
      <c r="C286" s="73" t="s">
        <v>1034</v>
      </c>
      <c r="D286" s="73" t="s">
        <v>377</v>
      </c>
      <c r="E286" s="73" t="s">
        <v>159</v>
      </c>
      <c r="F286" s="34" t="s">
        <v>520</v>
      </c>
      <c r="G286" s="34" t="s">
        <v>655</v>
      </c>
      <c r="H286" s="59" t="s">
        <v>504</v>
      </c>
      <c r="I286" s="34" t="s">
        <v>1037</v>
      </c>
      <c r="J286" s="63" t="s">
        <v>432</v>
      </c>
      <c r="K286" s="63"/>
      <c r="L286" s="77" t="s">
        <v>496</v>
      </c>
      <c r="M286" s="59"/>
      <c r="N286" s="59"/>
      <c r="O286" s="59"/>
      <c r="P286" s="59"/>
      <c r="Q286" s="63"/>
      <c r="R286" s="107">
        <v>42695</v>
      </c>
      <c r="S286" s="63"/>
      <c r="T286" s="63"/>
      <c r="U286" s="58">
        <v>43752</v>
      </c>
      <c r="V286" s="63"/>
      <c r="W286" s="63"/>
      <c r="X286" s="107">
        <f>MAX(Játszóeszközök[[#This Row],[Időszakos ellenőrzés 2011.]:[Időszakos ellenőrzés 2020.]])</f>
        <v>43752</v>
      </c>
      <c r="Y286" s="57">
        <f t="shared" si="13"/>
        <v>2023</v>
      </c>
      <c r="Z286" s="34" t="s">
        <v>517</v>
      </c>
      <c r="AA286" s="91"/>
      <c r="AB286" s="58"/>
      <c r="AC286" s="62"/>
      <c r="AD286" s="34"/>
      <c r="AE286" s="34" t="s">
        <v>157</v>
      </c>
      <c r="AF286" s="34" t="s">
        <v>156</v>
      </c>
      <c r="AG286" s="278"/>
    </row>
    <row r="287" spans="1:33" ht="12.75" x14ac:dyDescent="0.2">
      <c r="A287" s="56" t="s">
        <v>1036</v>
      </c>
      <c r="B287" s="76" t="s">
        <v>1035</v>
      </c>
      <c r="C287" s="73" t="s">
        <v>1034</v>
      </c>
      <c r="D287" s="73" t="s">
        <v>377</v>
      </c>
      <c r="E287" s="73" t="s">
        <v>159</v>
      </c>
      <c r="F287" s="34" t="s">
        <v>721</v>
      </c>
      <c r="G287" s="34" t="s">
        <v>655</v>
      </c>
      <c r="H287" s="59" t="s">
        <v>504</v>
      </c>
      <c r="I287" s="34" t="s">
        <v>1033</v>
      </c>
      <c r="J287" s="63" t="s">
        <v>432</v>
      </c>
      <c r="K287" s="63"/>
      <c r="L287" s="77" t="s">
        <v>483</v>
      </c>
      <c r="M287" s="59"/>
      <c r="N287" s="59"/>
      <c r="O287" s="59"/>
      <c r="P287" s="59"/>
      <c r="Q287" s="63"/>
      <c r="R287" s="107">
        <v>42695</v>
      </c>
      <c r="S287" s="63"/>
      <c r="T287" s="63"/>
      <c r="U287" s="58">
        <v>43752</v>
      </c>
      <c r="V287" s="63"/>
      <c r="W287" s="63"/>
      <c r="X287" s="107">
        <f>MAX(Játszóeszközök[[#This Row],[Időszakos ellenőrzés 2011.]:[Időszakos ellenőrzés 2020.]])</f>
        <v>43752</v>
      </c>
      <c r="Y287" s="57">
        <f t="shared" si="13"/>
        <v>2023</v>
      </c>
      <c r="Z287" s="34" t="s">
        <v>517</v>
      </c>
      <c r="AA287" s="59"/>
      <c r="AB287" s="63"/>
      <c r="AC287" s="62"/>
      <c r="AD287" s="34"/>
      <c r="AE287" s="34" t="s">
        <v>157</v>
      </c>
      <c r="AF287" s="34" t="s">
        <v>156</v>
      </c>
      <c r="AG287" s="278"/>
    </row>
    <row r="288" spans="1:33" ht="25.5" x14ac:dyDescent="0.2">
      <c r="A288" s="56" t="s">
        <v>1032</v>
      </c>
      <c r="B288" s="76" t="s">
        <v>1013</v>
      </c>
      <c r="C288" s="73" t="s">
        <v>993</v>
      </c>
      <c r="D288" s="73" t="s">
        <v>377</v>
      </c>
      <c r="E288" s="73" t="s">
        <v>159</v>
      </c>
      <c r="F288" s="34" t="s">
        <v>1031</v>
      </c>
      <c r="G288" s="34" t="s">
        <v>158</v>
      </c>
      <c r="H288" s="59" t="s">
        <v>1030</v>
      </c>
      <c r="I288" s="34" t="s">
        <v>1026</v>
      </c>
      <c r="J288" s="58">
        <v>39155</v>
      </c>
      <c r="K288" s="58"/>
      <c r="L288" s="72" t="s">
        <v>532</v>
      </c>
      <c r="M288" s="91"/>
      <c r="N288" s="91"/>
      <c r="O288" s="91"/>
      <c r="P288" s="91"/>
      <c r="Q288" s="58">
        <v>42321</v>
      </c>
      <c r="R288" s="58"/>
      <c r="S288" s="58"/>
      <c r="T288" s="58"/>
      <c r="U288" s="58"/>
      <c r="V288" s="58">
        <v>44158</v>
      </c>
      <c r="W288" s="58"/>
      <c r="X288" s="58">
        <f>MAX(Játszóeszközök[[#This Row],[Időszakos ellenőrzés 2011.]:[Időszakos ellenőrzés 2020.]])</f>
        <v>44158</v>
      </c>
      <c r="Y288" s="57">
        <f t="shared" si="13"/>
        <v>2023</v>
      </c>
      <c r="Z288" s="34" t="s">
        <v>463</v>
      </c>
      <c r="AA288" s="103" t="s">
        <v>1025</v>
      </c>
      <c r="AB288" s="102"/>
      <c r="AC288" s="62"/>
      <c r="AD288" s="34"/>
      <c r="AE288" s="34" t="s">
        <v>157</v>
      </c>
      <c r="AF288" s="34" t="s">
        <v>156</v>
      </c>
      <c r="AG288" s="278"/>
    </row>
    <row r="289" spans="1:33" ht="25.5" x14ac:dyDescent="0.2">
      <c r="A289" s="56" t="s">
        <v>1029</v>
      </c>
      <c r="B289" s="76" t="s">
        <v>1013</v>
      </c>
      <c r="C289" s="73" t="s">
        <v>993</v>
      </c>
      <c r="D289" s="73" t="s">
        <v>377</v>
      </c>
      <c r="E289" s="73" t="s">
        <v>159</v>
      </c>
      <c r="F289" s="34" t="s">
        <v>1028</v>
      </c>
      <c r="G289" s="34" t="s">
        <v>158</v>
      </c>
      <c r="H289" s="59" t="s">
        <v>1027</v>
      </c>
      <c r="I289" s="34" t="s">
        <v>1026</v>
      </c>
      <c r="J289" s="58">
        <v>39155</v>
      </c>
      <c r="K289" s="58"/>
      <c r="L289" s="72" t="s">
        <v>532</v>
      </c>
      <c r="M289" s="91"/>
      <c r="N289" s="91"/>
      <c r="O289" s="91"/>
      <c r="P289" s="91"/>
      <c r="Q289" s="58">
        <v>42321</v>
      </c>
      <c r="R289" s="58"/>
      <c r="S289" s="58"/>
      <c r="T289" s="58"/>
      <c r="U289" s="58"/>
      <c r="V289" s="58">
        <v>44158</v>
      </c>
      <c r="W289" s="58"/>
      <c r="X289" s="58">
        <f>MAX(Játszóeszközök[[#This Row],[Időszakos ellenőrzés 2011.]:[Időszakos ellenőrzés 2020.]])</f>
        <v>44158</v>
      </c>
      <c r="Y289" s="57">
        <f t="shared" si="13"/>
        <v>2023</v>
      </c>
      <c r="Z289" s="34" t="s">
        <v>463</v>
      </c>
      <c r="AA289" s="103" t="s">
        <v>1025</v>
      </c>
      <c r="AB289" s="58"/>
      <c r="AC289" s="62"/>
      <c r="AD289" s="34"/>
      <c r="AE289" s="34" t="s">
        <v>157</v>
      </c>
      <c r="AF289" s="34" t="s">
        <v>156</v>
      </c>
      <c r="AG289" s="278"/>
    </row>
    <row r="290" spans="1:33" ht="25.5" x14ac:dyDescent="0.2">
      <c r="A290" s="56" t="s">
        <v>1024</v>
      </c>
      <c r="B290" s="76" t="s">
        <v>1013</v>
      </c>
      <c r="C290" s="73" t="s">
        <v>993</v>
      </c>
      <c r="D290" s="73" t="s">
        <v>377</v>
      </c>
      <c r="E290" s="73" t="s">
        <v>159</v>
      </c>
      <c r="F290" s="34" t="s">
        <v>500</v>
      </c>
      <c r="G290" s="34" t="s">
        <v>158</v>
      </c>
      <c r="H290" s="59" t="s">
        <v>1023</v>
      </c>
      <c r="I290" s="34" t="s">
        <v>1022</v>
      </c>
      <c r="J290" s="58">
        <v>39155</v>
      </c>
      <c r="K290" s="58"/>
      <c r="L290" s="72" t="s">
        <v>1021</v>
      </c>
      <c r="M290" s="91"/>
      <c r="N290" s="91"/>
      <c r="O290" s="91"/>
      <c r="P290" s="91"/>
      <c r="Q290" s="58"/>
      <c r="R290" s="58"/>
      <c r="S290" s="58"/>
      <c r="T290" s="107">
        <v>43383</v>
      </c>
      <c r="U290" s="58"/>
      <c r="V290" s="58"/>
      <c r="W290" s="58"/>
      <c r="X290" s="107">
        <f>MAX(Játszóeszközök[[#This Row],[Időszakos ellenőrzés 2011.]:[Időszakos ellenőrzés 2020.]])</f>
        <v>43383</v>
      </c>
      <c r="Y290" s="57">
        <f t="shared" si="13"/>
        <v>2022</v>
      </c>
      <c r="Z290" s="34" t="s">
        <v>517</v>
      </c>
      <c r="AA290" s="90"/>
      <c r="AB290" s="72"/>
      <c r="AC290" s="62"/>
      <c r="AD290" s="34"/>
      <c r="AE290" s="34" t="s">
        <v>157</v>
      </c>
      <c r="AF290" s="34" t="s">
        <v>156</v>
      </c>
      <c r="AG290" s="278"/>
    </row>
    <row r="291" spans="1:33" ht="25.5" x14ac:dyDescent="0.2">
      <c r="A291" s="56" t="s">
        <v>1020</v>
      </c>
      <c r="B291" s="76" t="s">
        <v>1013</v>
      </c>
      <c r="C291" s="73" t="s">
        <v>993</v>
      </c>
      <c r="D291" s="73" t="s">
        <v>377</v>
      </c>
      <c r="E291" s="73" t="s">
        <v>159</v>
      </c>
      <c r="F291" s="34" t="s">
        <v>926</v>
      </c>
      <c r="G291" s="34" t="s">
        <v>158</v>
      </c>
      <c r="H291" s="59" t="s">
        <v>1019</v>
      </c>
      <c r="I291" s="34" t="s">
        <v>1018</v>
      </c>
      <c r="J291" s="58">
        <v>39155</v>
      </c>
      <c r="K291" s="58"/>
      <c r="L291" s="72" t="s">
        <v>496</v>
      </c>
      <c r="M291" s="91"/>
      <c r="N291" s="91"/>
      <c r="O291" s="91"/>
      <c r="P291" s="91"/>
      <c r="Q291" s="58"/>
      <c r="R291" s="58"/>
      <c r="S291" s="58"/>
      <c r="T291" s="107">
        <v>43383</v>
      </c>
      <c r="U291" s="58"/>
      <c r="V291" s="58"/>
      <c r="W291" s="58"/>
      <c r="X291" s="107">
        <f>MAX(Játszóeszközök[[#This Row],[Időszakos ellenőrzés 2011.]:[Időszakos ellenőrzés 2020.]])</f>
        <v>43383</v>
      </c>
      <c r="Y291" s="57">
        <f t="shared" si="13"/>
        <v>2022</v>
      </c>
      <c r="Z291" s="34" t="s">
        <v>517</v>
      </c>
      <c r="AA291" s="91"/>
      <c r="AB291" s="58"/>
      <c r="AC291" s="62"/>
      <c r="AD291" s="34"/>
      <c r="AE291" s="34" t="s">
        <v>157</v>
      </c>
      <c r="AF291" s="34" t="s">
        <v>156</v>
      </c>
      <c r="AG291" s="278"/>
    </row>
    <row r="292" spans="1:33" ht="25.5" x14ac:dyDescent="0.2">
      <c r="A292" s="56" t="s">
        <v>1017</v>
      </c>
      <c r="B292" s="76" t="s">
        <v>1013</v>
      </c>
      <c r="C292" s="73" t="s">
        <v>993</v>
      </c>
      <c r="D292" s="73" t="s">
        <v>377</v>
      </c>
      <c r="E292" s="73" t="s">
        <v>159</v>
      </c>
      <c r="F292" s="34" t="s">
        <v>662</v>
      </c>
      <c r="G292" s="34" t="s">
        <v>158</v>
      </c>
      <c r="H292" s="59">
        <v>5550905</v>
      </c>
      <c r="I292" s="34" t="s">
        <v>1016</v>
      </c>
      <c r="J292" s="58">
        <v>39155</v>
      </c>
      <c r="K292" s="58"/>
      <c r="L292" s="72" t="s">
        <v>1015</v>
      </c>
      <c r="M292" s="91"/>
      <c r="N292" s="91"/>
      <c r="O292" s="91"/>
      <c r="P292" s="91"/>
      <c r="Q292" s="58"/>
      <c r="R292" s="58"/>
      <c r="S292" s="58"/>
      <c r="T292" s="107">
        <v>43383</v>
      </c>
      <c r="U292" s="58"/>
      <c r="V292" s="58"/>
      <c r="W292" s="58"/>
      <c r="X292" s="107">
        <f>MAX(Játszóeszközök[[#This Row],[Időszakos ellenőrzés 2011.]:[Időszakos ellenőrzés 2020.]])</f>
        <v>43383</v>
      </c>
      <c r="Y292" s="57">
        <f t="shared" si="13"/>
        <v>2022</v>
      </c>
      <c r="Z292" s="34" t="s">
        <v>517</v>
      </c>
      <c r="AA292" s="91"/>
      <c r="AB292" s="58"/>
      <c r="AC292" s="62"/>
      <c r="AD292" s="34"/>
      <c r="AE292" s="34" t="s">
        <v>157</v>
      </c>
      <c r="AF292" s="34" t="s">
        <v>156</v>
      </c>
      <c r="AG292" s="278"/>
    </row>
    <row r="293" spans="1:33" ht="25.5" x14ac:dyDescent="0.2">
      <c r="A293" s="56" t="s">
        <v>1014</v>
      </c>
      <c r="B293" s="76" t="s">
        <v>1013</v>
      </c>
      <c r="C293" s="73" t="s">
        <v>993</v>
      </c>
      <c r="D293" s="73" t="s">
        <v>377</v>
      </c>
      <c r="E293" s="73" t="s">
        <v>159</v>
      </c>
      <c r="F293" s="34" t="s">
        <v>1012</v>
      </c>
      <c r="G293" s="34" t="s">
        <v>505</v>
      </c>
      <c r="H293" s="59" t="s">
        <v>740</v>
      </c>
      <c r="I293" s="34" t="s">
        <v>432</v>
      </c>
      <c r="J293" s="58">
        <v>39155</v>
      </c>
      <c r="K293" s="58"/>
      <c r="L293" s="72"/>
      <c r="M293" s="91"/>
      <c r="N293" s="91"/>
      <c r="O293" s="91"/>
      <c r="P293" s="91"/>
      <c r="Q293" s="58"/>
      <c r="R293" s="58"/>
      <c r="S293" s="58"/>
      <c r="T293" s="107">
        <v>43383</v>
      </c>
      <c r="U293" s="58"/>
      <c r="V293" s="58"/>
      <c r="W293" s="58"/>
      <c r="X293" s="107">
        <f>MAX(Játszóeszközök[[#This Row],[Időszakos ellenőrzés 2011.]:[Időszakos ellenőrzés 2020.]])</f>
        <v>43383</v>
      </c>
      <c r="Y293" s="57">
        <f t="shared" si="13"/>
        <v>2022</v>
      </c>
      <c r="Z293" s="34" t="s">
        <v>517</v>
      </c>
      <c r="AA293" s="91"/>
      <c r="AB293" s="58"/>
      <c r="AC293" s="62"/>
      <c r="AD293" s="34"/>
      <c r="AE293" s="34" t="s">
        <v>157</v>
      </c>
      <c r="AF293" s="34" t="s">
        <v>156</v>
      </c>
      <c r="AG293" s="278"/>
    </row>
    <row r="294" spans="1:33" ht="25.5" x14ac:dyDescent="0.2">
      <c r="A294" s="56" t="s">
        <v>1011</v>
      </c>
      <c r="B294" s="76" t="s">
        <v>994</v>
      </c>
      <c r="C294" s="73" t="s">
        <v>993</v>
      </c>
      <c r="D294" s="73" t="s">
        <v>377</v>
      </c>
      <c r="E294" s="73" t="s">
        <v>159</v>
      </c>
      <c r="F294" s="34" t="s">
        <v>699</v>
      </c>
      <c r="G294" s="34" t="s">
        <v>991</v>
      </c>
      <c r="H294" s="59" t="s">
        <v>1010</v>
      </c>
      <c r="I294" s="34" t="s">
        <v>989</v>
      </c>
      <c r="J294" s="58">
        <v>39033</v>
      </c>
      <c r="K294" s="58"/>
      <c r="L294" s="72"/>
      <c r="M294" s="91"/>
      <c r="N294" s="91"/>
      <c r="O294" s="91"/>
      <c r="P294" s="91"/>
      <c r="Q294" s="58"/>
      <c r="R294" s="58"/>
      <c r="S294" s="58"/>
      <c r="T294" s="107">
        <v>43383</v>
      </c>
      <c r="U294" s="58"/>
      <c r="V294" s="58"/>
      <c r="W294" s="58"/>
      <c r="X294" s="107">
        <f>MAX(Játszóeszközök[[#This Row],[Időszakos ellenőrzés 2011.]:[Időszakos ellenőrzés 2020.]])</f>
        <v>43383</v>
      </c>
      <c r="Y294" s="57">
        <f t="shared" si="13"/>
        <v>2022</v>
      </c>
      <c r="Z294" s="34" t="s">
        <v>517</v>
      </c>
      <c r="AA294" s="90"/>
      <c r="AB294" s="72"/>
      <c r="AC294" s="62"/>
      <c r="AD294" s="34"/>
      <c r="AE294" s="34" t="s">
        <v>157</v>
      </c>
      <c r="AF294" s="34" t="s">
        <v>156</v>
      </c>
      <c r="AG294" s="278"/>
    </row>
    <row r="295" spans="1:33" ht="25.5" x14ac:dyDescent="0.2">
      <c r="A295" s="56" t="s">
        <v>1009</v>
      </c>
      <c r="B295" s="76" t="s">
        <v>994</v>
      </c>
      <c r="C295" s="73" t="s">
        <v>993</v>
      </c>
      <c r="D295" s="73" t="s">
        <v>377</v>
      </c>
      <c r="E295" s="73" t="s">
        <v>159</v>
      </c>
      <c r="F295" s="34" t="s">
        <v>1008</v>
      </c>
      <c r="G295" s="34" t="s">
        <v>1007</v>
      </c>
      <c r="H295" s="59" t="s">
        <v>432</v>
      </c>
      <c r="I295" s="116">
        <v>3430600003</v>
      </c>
      <c r="J295" s="58">
        <v>39033</v>
      </c>
      <c r="K295" s="58"/>
      <c r="L295" s="72"/>
      <c r="M295" s="91"/>
      <c r="N295" s="91"/>
      <c r="O295" s="91"/>
      <c r="P295" s="91"/>
      <c r="Q295" s="58"/>
      <c r="R295" s="58"/>
      <c r="S295" s="58"/>
      <c r="T295" s="107">
        <v>43383</v>
      </c>
      <c r="U295" s="58"/>
      <c r="V295" s="58"/>
      <c r="W295" s="58"/>
      <c r="X295" s="107">
        <f>MAX(Játszóeszközök[[#This Row],[Időszakos ellenőrzés 2011.]:[Időszakos ellenőrzés 2020.]])</f>
        <v>43383</v>
      </c>
      <c r="Y295" s="57">
        <f t="shared" si="13"/>
        <v>2022</v>
      </c>
      <c r="Z295" s="34" t="s">
        <v>517</v>
      </c>
      <c r="AA295" s="59"/>
      <c r="AB295" s="63"/>
      <c r="AC295" s="62"/>
      <c r="AD295" s="34"/>
      <c r="AE295" s="34" t="s">
        <v>157</v>
      </c>
      <c r="AF295" s="34" t="s">
        <v>156</v>
      </c>
      <c r="AG295" s="278"/>
    </row>
    <row r="296" spans="1:33" ht="25.5" x14ac:dyDescent="0.2">
      <c r="A296" s="56" t="s">
        <v>1006</v>
      </c>
      <c r="B296" s="76" t="s">
        <v>994</v>
      </c>
      <c r="C296" s="73" t="s">
        <v>993</v>
      </c>
      <c r="D296" s="73" t="s">
        <v>377</v>
      </c>
      <c r="E296" s="73" t="s">
        <v>159</v>
      </c>
      <c r="F296" s="34" t="s">
        <v>926</v>
      </c>
      <c r="G296" s="34" t="s">
        <v>991</v>
      </c>
      <c r="H296" s="59" t="s">
        <v>1005</v>
      </c>
      <c r="I296" s="34" t="s">
        <v>1004</v>
      </c>
      <c r="J296" s="58">
        <v>39033</v>
      </c>
      <c r="K296" s="58"/>
      <c r="L296" s="72"/>
      <c r="M296" s="91"/>
      <c r="N296" s="91"/>
      <c r="O296" s="91"/>
      <c r="P296" s="91"/>
      <c r="Q296" s="58"/>
      <c r="R296" s="58"/>
      <c r="S296" s="58"/>
      <c r="T296" s="107">
        <v>43383</v>
      </c>
      <c r="U296" s="58"/>
      <c r="V296" s="58"/>
      <c r="W296" s="58"/>
      <c r="X296" s="107">
        <f>MAX(Játszóeszközök[[#This Row],[Időszakos ellenőrzés 2011.]:[Időszakos ellenőrzés 2020.]])</f>
        <v>43383</v>
      </c>
      <c r="Y296" s="57">
        <f t="shared" si="13"/>
        <v>2022</v>
      </c>
      <c r="Z296" s="34" t="s">
        <v>517</v>
      </c>
      <c r="AA296" s="90"/>
      <c r="AB296" s="72"/>
      <c r="AC296" s="62"/>
      <c r="AD296" s="34"/>
      <c r="AE296" s="34" t="s">
        <v>157</v>
      </c>
      <c r="AF296" s="34" t="s">
        <v>156</v>
      </c>
      <c r="AG296" s="278"/>
    </row>
    <row r="297" spans="1:33" ht="25.5" x14ac:dyDescent="0.2">
      <c r="A297" s="56" t="s">
        <v>1003</v>
      </c>
      <c r="B297" s="76" t="s">
        <v>994</v>
      </c>
      <c r="C297" s="73" t="s">
        <v>993</v>
      </c>
      <c r="D297" s="73" t="s">
        <v>377</v>
      </c>
      <c r="E297" s="73" t="s">
        <v>159</v>
      </c>
      <c r="F297" s="34" t="s">
        <v>1002</v>
      </c>
      <c r="G297" s="34" t="s">
        <v>991</v>
      </c>
      <c r="H297" s="59" t="s">
        <v>1001</v>
      </c>
      <c r="I297" s="34" t="s">
        <v>1000</v>
      </c>
      <c r="J297" s="58">
        <v>39033</v>
      </c>
      <c r="K297" s="58"/>
      <c r="L297" s="72"/>
      <c r="M297" s="91"/>
      <c r="N297" s="91"/>
      <c r="O297" s="91"/>
      <c r="P297" s="91"/>
      <c r="Q297" s="58"/>
      <c r="R297" s="58"/>
      <c r="S297" s="58"/>
      <c r="T297" s="107">
        <v>43383</v>
      </c>
      <c r="U297" s="58"/>
      <c r="V297" s="58"/>
      <c r="W297" s="58"/>
      <c r="X297" s="107">
        <f>MAX(Játszóeszközök[[#This Row],[Időszakos ellenőrzés 2011.]:[Időszakos ellenőrzés 2020.]])</f>
        <v>43383</v>
      </c>
      <c r="Y297" s="57">
        <f t="shared" si="13"/>
        <v>2022</v>
      </c>
      <c r="Z297" s="34" t="s">
        <v>430</v>
      </c>
      <c r="AA297" s="91"/>
      <c r="AB297" s="58"/>
      <c r="AC297" s="62"/>
      <c r="AD297" s="34"/>
      <c r="AE297" s="34" t="s">
        <v>157</v>
      </c>
      <c r="AF297" s="34" t="s">
        <v>156</v>
      </c>
      <c r="AG297" s="278"/>
    </row>
    <row r="298" spans="1:33" ht="25.5" x14ac:dyDescent="0.2">
      <c r="A298" s="56" t="s">
        <v>999</v>
      </c>
      <c r="B298" s="76" t="s">
        <v>994</v>
      </c>
      <c r="C298" s="73" t="s">
        <v>993</v>
      </c>
      <c r="D298" s="73" t="s">
        <v>377</v>
      </c>
      <c r="E298" s="73" t="s">
        <v>159</v>
      </c>
      <c r="F298" s="34" t="s">
        <v>520</v>
      </c>
      <c r="G298" s="34" t="s">
        <v>991</v>
      </c>
      <c r="H298" s="59" t="s">
        <v>998</v>
      </c>
      <c r="I298" s="34" t="s">
        <v>997</v>
      </c>
      <c r="J298" s="58">
        <v>39033</v>
      </c>
      <c r="K298" s="58"/>
      <c r="L298" s="72" t="s">
        <v>996</v>
      </c>
      <c r="M298" s="91"/>
      <c r="N298" s="91"/>
      <c r="O298" s="91"/>
      <c r="P298" s="91"/>
      <c r="Q298" s="58"/>
      <c r="R298" s="58"/>
      <c r="S298" s="58"/>
      <c r="T298" s="107">
        <v>43383</v>
      </c>
      <c r="U298" s="58"/>
      <c r="V298" s="58"/>
      <c r="W298" s="58"/>
      <c r="X298" s="107">
        <f>MAX(Játszóeszközök[[#This Row],[Időszakos ellenőrzés 2011.]:[Időszakos ellenőrzés 2020.]])</f>
        <v>43383</v>
      </c>
      <c r="Y298" s="57">
        <f t="shared" si="13"/>
        <v>2022</v>
      </c>
      <c r="Z298" s="34" t="s">
        <v>517</v>
      </c>
      <c r="AA298" s="59"/>
      <c r="AB298" s="63"/>
      <c r="AC298" s="62"/>
      <c r="AD298" s="34"/>
      <c r="AE298" s="34" t="s">
        <v>157</v>
      </c>
      <c r="AF298" s="34" t="s">
        <v>156</v>
      </c>
      <c r="AG298" s="278"/>
    </row>
    <row r="299" spans="1:33" ht="25.5" x14ac:dyDescent="0.2">
      <c r="A299" s="56" t="s">
        <v>995</v>
      </c>
      <c r="B299" s="76" t="s">
        <v>994</v>
      </c>
      <c r="C299" s="73" t="s">
        <v>993</v>
      </c>
      <c r="D299" s="73" t="s">
        <v>377</v>
      </c>
      <c r="E299" s="73" t="s">
        <v>159</v>
      </c>
      <c r="F299" s="34" t="s">
        <v>992</v>
      </c>
      <c r="G299" s="34" t="s">
        <v>991</v>
      </c>
      <c r="H299" s="59" t="s">
        <v>990</v>
      </c>
      <c r="I299" s="34" t="s">
        <v>989</v>
      </c>
      <c r="J299" s="58">
        <v>39033</v>
      </c>
      <c r="K299" s="58"/>
      <c r="L299" s="72" t="s">
        <v>988</v>
      </c>
      <c r="M299" s="91"/>
      <c r="N299" s="91"/>
      <c r="O299" s="91"/>
      <c r="P299" s="91"/>
      <c r="Q299" s="58"/>
      <c r="R299" s="58"/>
      <c r="S299" s="58"/>
      <c r="T299" s="107">
        <v>43383</v>
      </c>
      <c r="U299" s="58"/>
      <c r="V299" s="58"/>
      <c r="W299" s="58"/>
      <c r="X299" s="107">
        <f>MAX(Játszóeszközök[[#This Row],[Időszakos ellenőrzés 2011.]:[Időszakos ellenőrzés 2020.]])</f>
        <v>43383</v>
      </c>
      <c r="Y299" s="57">
        <f t="shared" si="13"/>
        <v>2022</v>
      </c>
      <c r="Z299" s="34" t="s">
        <v>517</v>
      </c>
      <c r="AA299" s="59"/>
      <c r="AB299" s="63"/>
      <c r="AC299" s="62"/>
      <c r="AD299" s="34"/>
      <c r="AE299" s="34" t="s">
        <v>157</v>
      </c>
      <c r="AF299" s="34" t="s">
        <v>156</v>
      </c>
      <c r="AG299" s="278"/>
    </row>
    <row r="300" spans="1:33" ht="12.75" x14ac:dyDescent="0.2">
      <c r="A300" s="56" t="s">
        <v>987</v>
      </c>
      <c r="B300" s="76" t="s">
        <v>976</v>
      </c>
      <c r="C300" s="73" t="s">
        <v>975</v>
      </c>
      <c r="D300" s="73" t="s">
        <v>377</v>
      </c>
      <c r="E300" s="73" t="s">
        <v>159</v>
      </c>
      <c r="F300" s="34" t="s">
        <v>500</v>
      </c>
      <c r="G300" s="34" t="s">
        <v>655</v>
      </c>
      <c r="H300" s="59" t="s">
        <v>504</v>
      </c>
      <c r="I300" s="34" t="s">
        <v>432</v>
      </c>
      <c r="J300" s="63" t="s">
        <v>432</v>
      </c>
      <c r="K300" s="63"/>
      <c r="L300" s="77" t="s">
        <v>496</v>
      </c>
      <c r="M300" s="59"/>
      <c r="N300" s="59"/>
      <c r="O300" s="59"/>
      <c r="P300" s="59"/>
      <c r="Q300" s="63"/>
      <c r="R300" s="63"/>
      <c r="S300" s="63"/>
      <c r="T300" s="58">
        <v>43383</v>
      </c>
      <c r="U300" s="63"/>
      <c r="V300" s="63"/>
      <c r="W300" s="63"/>
      <c r="X300" s="58">
        <f>MAX(Játszóeszközök[[#This Row],[Időszakos ellenőrzés 2011.]:[Időszakos ellenőrzés 2020.]])</f>
        <v>43383</v>
      </c>
      <c r="Y300" s="57">
        <f t="shared" si="13"/>
        <v>2022</v>
      </c>
      <c r="Z300" s="34" t="s">
        <v>517</v>
      </c>
      <c r="AA300" s="59"/>
      <c r="AB300" s="63"/>
      <c r="AC300" s="62"/>
      <c r="AD300" s="34"/>
      <c r="AE300" s="34" t="s">
        <v>157</v>
      </c>
      <c r="AF300" s="34" t="s">
        <v>156</v>
      </c>
      <c r="AG300" s="278"/>
    </row>
    <row r="301" spans="1:33" s="78" customFormat="1" ht="12.75" hidden="1" x14ac:dyDescent="0.2">
      <c r="A301" s="89" t="s">
        <v>986</v>
      </c>
      <c r="B301" s="88" t="s">
        <v>976</v>
      </c>
      <c r="C301" s="87" t="s">
        <v>975</v>
      </c>
      <c r="D301" s="87" t="s">
        <v>377</v>
      </c>
      <c r="E301" s="87" t="s">
        <v>445</v>
      </c>
      <c r="F301" s="79" t="s">
        <v>985</v>
      </c>
      <c r="G301" s="79" t="s">
        <v>655</v>
      </c>
      <c r="H301" s="82" t="s">
        <v>984</v>
      </c>
      <c r="I301" s="79" t="s">
        <v>432</v>
      </c>
      <c r="J301" s="81" t="s">
        <v>432</v>
      </c>
      <c r="K301" s="81"/>
      <c r="L301" s="86"/>
      <c r="M301" s="84">
        <v>40721</v>
      </c>
      <c r="N301" s="82"/>
      <c r="O301" s="82"/>
      <c r="P301" s="82"/>
      <c r="Q301" s="81"/>
      <c r="R301" s="81"/>
      <c r="S301" s="81"/>
      <c r="T301" s="84"/>
      <c r="U301" s="81"/>
      <c r="V301" s="81"/>
      <c r="W301" s="81"/>
      <c r="X301" s="84">
        <f>MAX(Játszóeszközök[[#This Row],[Időszakos ellenőrzés 2011.]:[Időszakos ellenőrzés 2020.]])</f>
        <v>40721</v>
      </c>
      <c r="Y301" s="83"/>
      <c r="Z301" s="79" t="s">
        <v>442</v>
      </c>
      <c r="AA301" s="82"/>
      <c r="AB301" s="81"/>
      <c r="AC301" s="80" t="s">
        <v>983</v>
      </c>
      <c r="AD301" s="79"/>
      <c r="AE301" s="34" t="s">
        <v>157</v>
      </c>
      <c r="AF301" s="34" t="s">
        <v>156</v>
      </c>
      <c r="AG301" s="284"/>
    </row>
    <row r="302" spans="1:33" s="113" customFormat="1" ht="12.75" x14ac:dyDescent="0.2">
      <c r="A302" s="56" t="s">
        <v>982</v>
      </c>
      <c r="B302" s="76" t="s">
        <v>976</v>
      </c>
      <c r="C302" s="73" t="s">
        <v>975</v>
      </c>
      <c r="D302" s="73" t="s">
        <v>377</v>
      </c>
      <c r="E302" s="73" t="s">
        <v>159</v>
      </c>
      <c r="F302" s="64" t="s">
        <v>812</v>
      </c>
      <c r="G302" s="64" t="s">
        <v>655</v>
      </c>
      <c r="H302" s="68" t="s">
        <v>981</v>
      </c>
      <c r="I302" s="34" t="s">
        <v>432</v>
      </c>
      <c r="J302" s="114" t="s">
        <v>980</v>
      </c>
      <c r="K302" s="114"/>
      <c r="L302" s="115"/>
      <c r="M302" s="68"/>
      <c r="N302" s="68"/>
      <c r="O302" s="68"/>
      <c r="P302" s="68"/>
      <c r="Q302" s="114"/>
      <c r="R302" s="114"/>
      <c r="S302" s="114"/>
      <c r="T302" s="107">
        <v>43383</v>
      </c>
      <c r="U302" s="114"/>
      <c r="V302" s="114"/>
      <c r="W302" s="114"/>
      <c r="X302" s="107">
        <f>MAX(Játszóeszközök[[#This Row],[Időszakos ellenőrzés 2011.]:[Időszakos ellenőrzés 2020.]])</f>
        <v>43383</v>
      </c>
      <c r="Y302" s="57">
        <f t="shared" ref="Y302:Y311" si="14">IF(X302&gt;=44044,YEAR(X302)+3,YEAR(X302)+4)</f>
        <v>2022</v>
      </c>
      <c r="Z302" s="64" t="s">
        <v>381</v>
      </c>
      <c r="AA302" s="59"/>
      <c r="AB302" s="114"/>
      <c r="AC302" s="62"/>
      <c r="AD302" s="64"/>
      <c r="AE302" s="34" t="s">
        <v>157</v>
      </c>
      <c r="AF302" s="34" t="s">
        <v>156</v>
      </c>
      <c r="AG302" s="283"/>
    </row>
    <row r="303" spans="1:33" ht="12.75" x14ac:dyDescent="0.2">
      <c r="A303" s="56" t="s">
        <v>979</v>
      </c>
      <c r="B303" s="76" t="s">
        <v>976</v>
      </c>
      <c r="C303" s="73" t="s">
        <v>975</v>
      </c>
      <c r="D303" s="73" t="s">
        <v>377</v>
      </c>
      <c r="E303" s="73" t="s">
        <v>159</v>
      </c>
      <c r="F303" s="34" t="s">
        <v>662</v>
      </c>
      <c r="G303" s="34" t="s">
        <v>655</v>
      </c>
      <c r="H303" s="59" t="s">
        <v>504</v>
      </c>
      <c r="I303" s="34" t="s">
        <v>432</v>
      </c>
      <c r="J303" s="63" t="s">
        <v>432</v>
      </c>
      <c r="K303" s="63"/>
      <c r="L303" s="77" t="s">
        <v>518</v>
      </c>
      <c r="M303" s="59"/>
      <c r="N303" s="59"/>
      <c r="O303" s="59"/>
      <c r="P303" s="59"/>
      <c r="Q303" s="63"/>
      <c r="R303" s="63"/>
      <c r="S303" s="63"/>
      <c r="T303" s="58">
        <v>43383</v>
      </c>
      <c r="U303" s="63"/>
      <c r="V303" s="63"/>
      <c r="W303" s="63"/>
      <c r="X303" s="58">
        <f>MAX(Játszóeszközök[[#This Row],[Időszakos ellenőrzés 2011.]:[Időszakos ellenőrzés 2020.]])</f>
        <v>43383</v>
      </c>
      <c r="Y303" s="57">
        <f t="shared" si="14"/>
        <v>2022</v>
      </c>
      <c r="Z303" s="34" t="s">
        <v>517</v>
      </c>
      <c r="AA303" s="59"/>
      <c r="AB303" s="63"/>
      <c r="AC303" s="62"/>
      <c r="AD303" s="34"/>
      <c r="AE303" s="34" t="s">
        <v>157</v>
      </c>
      <c r="AF303" s="34" t="s">
        <v>156</v>
      </c>
      <c r="AG303" s="278"/>
    </row>
    <row r="304" spans="1:33" ht="12.75" x14ac:dyDescent="0.2">
      <c r="A304" s="56" t="s">
        <v>978</v>
      </c>
      <c r="B304" s="76" t="s">
        <v>976</v>
      </c>
      <c r="C304" s="73" t="s">
        <v>975</v>
      </c>
      <c r="D304" s="73" t="s">
        <v>377</v>
      </c>
      <c r="E304" s="73" t="s">
        <v>159</v>
      </c>
      <c r="F304" s="34" t="s">
        <v>506</v>
      </c>
      <c r="G304" s="34" t="s">
        <v>655</v>
      </c>
      <c r="H304" s="59" t="s">
        <v>504</v>
      </c>
      <c r="I304" s="34" t="s">
        <v>432</v>
      </c>
      <c r="J304" s="63" t="s">
        <v>432</v>
      </c>
      <c r="K304" s="63"/>
      <c r="L304" s="77" t="s">
        <v>483</v>
      </c>
      <c r="M304" s="59"/>
      <c r="N304" s="59"/>
      <c r="O304" s="59"/>
      <c r="P304" s="59"/>
      <c r="Q304" s="63"/>
      <c r="R304" s="63"/>
      <c r="S304" s="63"/>
      <c r="T304" s="107">
        <v>43383</v>
      </c>
      <c r="U304" s="63"/>
      <c r="V304" s="63"/>
      <c r="W304" s="63"/>
      <c r="X304" s="107">
        <f>MAX(Játszóeszközök[[#This Row],[Időszakos ellenőrzés 2011.]:[Időszakos ellenőrzés 2020.]])</f>
        <v>43383</v>
      </c>
      <c r="Y304" s="57">
        <f t="shared" si="14"/>
        <v>2022</v>
      </c>
      <c r="Z304" s="34" t="s">
        <v>517</v>
      </c>
      <c r="AA304" s="59"/>
      <c r="AB304" s="63"/>
      <c r="AC304" s="62"/>
      <c r="AD304" s="34"/>
      <c r="AE304" s="34" t="s">
        <v>157</v>
      </c>
      <c r="AF304" s="34" t="s">
        <v>156</v>
      </c>
      <c r="AG304" s="278"/>
    </row>
    <row r="305" spans="1:33" ht="12.75" x14ac:dyDescent="0.2">
      <c r="A305" s="56" t="s">
        <v>977</v>
      </c>
      <c r="B305" s="76" t="s">
        <v>976</v>
      </c>
      <c r="C305" s="73" t="s">
        <v>975</v>
      </c>
      <c r="D305" s="73" t="s">
        <v>377</v>
      </c>
      <c r="E305" s="73" t="s">
        <v>159</v>
      </c>
      <c r="F305" s="34" t="s">
        <v>506</v>
      </c>
      <c r="G305" s="34" t="s">
        <v>655</v>
      </c>
      <c r="H305" s="59" t="s">
        <v>504</v>
      </c>
      <c r="I305" s="34" t="s">
        <v>432</v>
      </c>
      <c r="J305" s="63" t="s">
        <v>432</v>
      </c>
      <c r="K305" s="63"/>
      <c r="L305" s="77" t="s">
        <v>483</v>
      </c>
      <c r="M305" s="59"/>
      <c r="N305" s="59"/>
      <c r="O305" s="59"/>
      <c r="P305" s="59"/>
      <c r="Q305" s="63"/>
      <c r="R305" s="63"/>
      <c r="S305" s="63"/>
      <c r="T305" s="107">
        <v>43383</v>
      </c>
      <c r="U305" s="63"/>
      <c r="V305" s="63"/>
      <c r="W305" s="63"/>
      <c r="X305" s="107">
        <f>MAX(Játszóeszközök[[#This Row],[Időszakos ellenőrzés 2011.]:[Időszakos ellenőrzés 2020.]])</f>
        <v>43383</v>
      </c>
      <c r="Y305" s="57">
        <f t="shared" si="14"/>
        <v>2022</v>
      </c>
      <c r="Z305" s="34" t="s">
        <v>517</v>
      </c>
      <c r="AA305" s="59"/>
      <c r="AB305" s="63"/>
      <c r="AC305" s="62"/>
      <c r="AD305" s="34"/>
      <c r="AE305" s="34" t="s">
        <v>157</v>
      </c>
      <c r="AF305" s="34" t="s">
        <v>156</v>
      </c>
      <c r="AG305" s="278"/>
    </row>
    <row r="306" spans="1:33" ht="25.5" x14ac:dyDescent="0.2">
      <c r="A306" s="56" t="s">
        <v>974</v>
      </c>
      <c r="B306" s="76" t="s">
        <v>967</v>
      </c>
      <c r="C306" s="73" t="s">
        <v>920</v>
      </c>
      <c r="D306" s="73" t="s">
        <v>377</v>
      </c>
      <c r="E306" s="73" t="s">
        <v>159</v>
      </c>
      <c r="F306" s="34" t="s">
        <v>520</v>
      </c>
      <c r="G306" s="34" t="s">
        <v>655</v>
      </c>
      <c r="H306" s="59" t="s">
        <v>504</v>
      </c>
      <c r="I306" s="34" t="s">
        <v>432</v>
      </c>
      <c r="J306" s="63" t="s">
        <v>432</v>
      </c>
      <c r="K306" s="63"/>
      <c r="L306" s="77" t="s">
        <v>496</v>
      </c>
      <c r="M306" s="59"/>
      <c r="N306" s="59"/>
      <c r="O306" s="59"/>
      <c r="P306" s="59"/>
      <c r="Q306" s="63"/>
      <c r="R306" s="63"/>
      <c r="S306" s="63"/>
      <c r="T306" s="58">
        <v>43383</v>
      </c>
      <c r="U306" s="63"/>
      <c r="V306" s="63"/>
      <c r="W306" s="63"/>
      <c r="X306" s="58">
        <f>MAX(Játszóeszközök[[#This Row],[Időszakos ellenőrzés 2011.]:[Időszakos ellenőrzés 2020.]])</f>
        <v>43383</v>
      </c>
      <c r="Y306" s="57">
        <f t="shared" si="14"/>
        <v>2022</v>
      </c>
      <c r="Z306" s="34" t="s">
        <v>517</v>
      </c>
      <c r="AA306" s="59"/>
      <c r="AB306" s="63"/>
      <c r="AC306" s="62"/>
      <c r="AD306" s="34"/>
      <c r="AE306" s="34" t="s">
        <v>157</v>
      </c>
      <c r="AF306" s="34" t="s">
        <v>156</v>
      </c>
      <c r="AG306" s="278"/>
    </row>
    <row r="307" spans="1:33" ht="25.5" x14ac:dyDescent="0.2">
      <c r="A307" s="56" t="s">
        <v>973</v>
      </c>
      <c r="B307" s="76" t="s">
        <v>967</v>
      </c>
      <c r="C307" s="73" t="s">
        <v>920</v>
      </c>
      <c r="D307" s="73" t="s">
        <v>377</v>
      </c>
      <c r="E307" s="73" t="s">
        <v>159</v>
      </c>
      <c r="F307" s="34" t="s">
        <v>972</v>
      </c>
      <c r="G307" s="34" t="s">
        <v>655</v>
      </c>
      <c r="H307" s="59" t="s">
        <v>504</v>
      </c>
      <c r="I307" s="34" t="s">
        <v>432</v>
      </c>
      <c r="J307" s="63" t="s">
        <v>432</v>
      </c>
      <c r="K307" s="63"/>
      <c r="L307" s="77"/>
      <c r="M307" s="59"/>
      <c r="N307" s="59"/>
      <c r="O307" s="59"/>
      <c r="P307" s="59"/>
      <c r="Q307" s="63"/>
      <c r="R307" s="63"/>
      <c r="S307" s="63"/>
      <c r="T307" s="107">
        <v>43383</v>
      </c>
      <c r="U307" s="63"/>
      <c r="V307" s="63"/>
      <c r="W307" s="63"/>
      <c r="X307" s="107">
        <f>MAX(Játszóeszközök[[#This Row],[Időszakos ellenőrzés 2011.]:[Időszakos ellenőrzés 2020.]])</f>
        <v>43383</v>
      </c>
      <c r="Y307" s="57">
        <f t="shared" si="14"/>
        <v>2022</v>
      </c>
      <c r="Z307" s="34" t="s">
        <v>517</v>
      </c>
      <c r="AA307" s="59"/>
      <c r="AB307" s="63"/>
      <c r="AC307" s="62"/>
      <c r="AD307" s="34"/>
      <c r="AE307" s="34" t="s">
        <v>157</v>
      </c>
      <c r="AF307" s="34" t="s">
        <v>156</v>
      </c>
      <c r="AG307" s="278"/>
    </row>
    <row r="308" spans="1:33" ht="25.5" x14ac:dyDescent="0.2">
      <c r="A308" s="56" t="s">
        <v>971</v>
      </c>
      <c r="B308" s="76" t="s">
        <v>967</v>
      </c>
      <c r="C308" s="73" t="s">
        <v>920</v>
      </c>
      <c r="D308" s="73" t="s">
        <v>377</v>
      </c>
      <c r="E308" s="73" t="s">
        <v>159</v>
      </c>
      <c r="F308" s="34" t="s">
        <v>506</v>
      </c>
      <c r="G308" s="34" t="s">
        <v>655</v>
      </c>
      <c r="H308" s="59" t="s">
        <v>504</v>
      </c>
      <c r="I308" s="34" t="s">
        <v>970</v>
      </c>
      <c r="J308" s="63" t="s">
        <v>432</v>
      </c>
      <c r="K308" s="63"/>
      <c r="L308" s="77"/>
      <c r="M308" s="59"/>
      <c r="N308" s="59"/>
      <c r="O308" s="59"/>
      <c r="P308" s="59"/>
      <c r="Q308" s="58">
        <v>42321</v>
      </c>
      <c r="R308" s="63"/>
      <c r="S308" s="63"/>
      <c r="T308" s="63"/>
      <c r="U308" s="63"/>
      <c r="V308" s="58">
        <v>44158</v>
      </c>
      <c r="W308" s="58"/>
      <c r="X308" s="58">
        <f>MAX(Játszóeszközök[[#This Row],[Időszakos ellenőrzés 2011.]:[Időszakos ellenőrzés 2020.]])</f>
        <v>44158</v>
      </c>
      <c r="Y308" s="57">
        <f t="shared" si="14"/>
        <v>2023</v>
      </c>
      <c r="Z308" s="34" t="s">
        <v>463</v>
      </c>
      <c r="AA308" s="59" t="s">
        <v>969</v>
      </c>
      <c r="AB308" s="63"/>
      <c r="AC308" s="62"/>
      <c r="AD308" s="34"/>
      <c r="AE308" s="34" t="s">
        <v>157</v>
      </c>
      <c r="AF308" s="34" t="s">
        <v>156</v>
      </c>
      <c r="AG308" s="278"/>
    </row>
    <row r="309" spans="1:33" ht="25.5" x14ac:dyDescent="0.2">
      <c r="A309" s="56" t="s">
        <v>968</v>
      </c>
      <c r="B309" s="76" t="s">
        <v>967</v>
      </c>
      <c r="C309" s="73" t="s">
        <v>920</v>
      </c>
      <c r="D309" s="73" t="s">
        <v>377</v>
      </c>
      <c r="E309" s="73" t="s">
        <v>159</v>
      </c>
      <c r="F309" s="34" t="s">
        <v>966</v>
      </c>
      <c r="G309" s="34" t="s">
        <v>655</v>
      </c>
      <c r="H309" s="59" t="s">
        <v>740</v>
      </c>
      <c r="I309" s="34" t="s">
        <v>965</v>
      </c>
      <c r="J309" s="63" t="s">
        <v>432</v>
      </c>
      <c r="K309" s="63"/>
      <c r="L309" s="77"/>
      <c r="M309" s="59"/>
      <c r="N309" s="59"/>
      <c r="O309" s="59"/>
      <c r="P309" s="59"/>
      <c r="Q309" s="58">
        <v>42321</v>
      </c>
      <c r="R309" s="63"/>
      <c r="S309" s="63"/>
      <c r="T309" s="63"/>
      <c r="U309" s="63"/>
      <c r="V309" s="58">
        <v>44158</v>
      </c>
      <c r="W309" s="58"/>
      <c r="X309" s="58">
        <f>MAX(Játszóeszközök[[#This Row],[Időszakos ellenőrzés 2011.]:[Időszakos ellenőrzés 2020.]])</f>
        <v>44158</v>
      </c>
      <c r="Y309" s="57">
        <f t="shared" si="14"/>
        <v>2023</v>
      </c>
      <c r="Z309" s="34" t="s">
        <v>463</v>
      </c>
      <c r="AA309" s="59" t="s">
        <v>964</v>
      </c>
      <c r="AB309" s="63"/>
      <c r="AC309" s="62"/>
      <c r="AD309" s="34"/>
      <c r="AE309" s="34" t="s">
        <v>157</v>
      </c>
      <c r="AF309" s="34" t="s">
        <v>156</v>
      </c>
      <c r="AG309" s="278"/>
    </row>
    <row r="310" spans="1:33" ht="25.5" x14ac:dyDescent="0.2">
      <c r="A310" s="56" t="s">
        <v>963</v>
      </c>
      <c r="B310" s="76" t="s">
        <v>921</v>
      </c>
      <c r="C310" s="73" t="s">
        <v>920</v>
      </c>
      <c r="D310" s="73" t="s">
        <v>377</v>
      </c>
      <c r="E310" s="73" t="s">
        <v>159</v>
      </c>
      <c r="F310" s="34" t="s">
        <v>473</v>
      </c>
      <c r="G310" s="34" t="s">
        <v>960</v>
      </c>
      <c r="H310" s="59" t="s">
        <v>962</v>
      </c>
      <c r="I310" s="34" t="s">
        <v>958</v>
      </c>
      <c r="J310" s="58">
        <v>39190</v>
      </c>
      <c r="K310" s="58"/>
      <c r="L310" s="72"/>
      <c r="M310" s="91"/>
      <c r="N310" s="91"/>
      <c r="O310" s="91"/>
      <c r="P310" s="91"/>
      <c r="Q310" s="58"/>
      <c r="R310" s="58"/>
      <c r="S310" s="58">
        <v>42984</v>
      </c>
      <c r="T310" s="58"/>
      <c r="U310" s="58"/>
      <c r="V310" s="58"/>
      <c r="W310" s="58"/>
      <c r="X310" s="58">
        <f>MAX(Játszóeszközök[[#This Row],[Időszakos ellenőrzés 2011.]:[Időszakos ellenőrzés 2020.]])</f>
        <v>42984</v>
      </c>
      <c r="Y310" s="57">
        <f t="shared" si="14"/>
        <v>2021</v>
      </c>
      <c r="Z310" s="34"/>
      <c r="AA310" s="59"/>
      <c r="AB310" s="63"/>
      <c r="AC310" s="62"/>
      <c r="AD310" s="34"/>
      <c r="AE310" s="34" t="s">
        <v>157</v>
      </c>
      <c r="AF310" s="34" t="s">
        <v>156</v>
      </c>
      <c r="AG310" s="278"/>
    </row>
    <row r="311" spans="1:33" ht="25.5" x14ac:dyDescent="0.2">
      <c r="A311" s="56" t="s">
        <v>961</v>
      </c>
      <c r="B311" s="76" t="s">
        <v>921</v>
      </c>
      <c r="C311" s="73" t="s">
        <v>920</v>
      </c>
      <c r="D311" s="73" t="s">
        <v>377</v>
      </c>
      <c r="E311" s="73" t="s">
        <v>159</v>
      </c>
      <c r="F311" s="34" t="s">
        <v>473</v>
      </c>
      <c r="G311" s="34" t="s">
        <v>960</v>
      </c>
      <c r="H311" s="59" t="s">
        <v>959</v>
      </c>
      <c r="I311" s="34" t="s">
        <v>958</v>
      </c>
      <c r="J311" s="58">
        <v>39190</v>
      </c>
      <c r="K311" s="58"/>
      <c r="L311" s="72"/>
      <c r="M311" s="91"/>
      <c r="N311" s="91"/>
      <c r="O311" s="91"/>
      <c r="P311" s="91"/>
      <c r="Q311" s="58"/>
      <c r="R311" s="58"/>
      <c r="S311" s="58">
        <v>42984</v>
      </c>
      <c r="T311" s="58"/>
      <c r="U311" s="58"/>
      <c r="V311" s="58"/>
      <c r="W311" s="58"/>
      <c r="X311" s="58">
        <f>MAX(Játszóeszközök[[#This Row],[Időszakos ellenőrzés 2011.]:[Időszakos ellenőrzés 2020.]])</f>
        <v>42984</v>
      </c>
      <c r="Y311" s="57">
        <f t="shared" si="14"/>
        <v>2021</v>
      </c>
      <c r="Z311" s="34"/>
      <c r="AA311" s="59"/>
      <c r="AB311" s="63"/>
      <c r="AC311" s="62"/>
      <c r="AD311" s="34"/>
      <c r="AE311" s="34" t="s">
        <v>157</v>
      </c>
      <c r="AF311" s="34" t="s">
        <v>156</v>
      </c>
      <c r="AG311" s="278"/>
    </row>
    <row r="312" spans="1:33" s="78" customFormat="1" ht="25.5" hidden="1" x14ac:dyDescent="0.2">
      <c r="A312" s="89" t="s">
        <v>957</v>
      </c>
      <c r="B312" s="88" t="s">
        <v>921</v>
      </c>
      <c r="C312" s="87" t="s">
        <v>920</v>
      </c>
      <c r="D312" s="87" t="s">
        <v>377</v>
      </c>
      <c r="E312" s="87" t="s">
        <v>445</v>
      </c>
      <c r="F312" s="79" t="s">
        <v>469</v>
      </c>
      <c r="G312" s="79" t="s">
        <v>925</v>
      </c>
      <c r="H312" s="82" t="s">
        <v>956</v>
      </c>
      <c r="I312" s="89" t="s">
        <v>928</v>
      </c>
      <c r="J312" s="84">
        <v>39190</v>
      </c>
      <c r="K312" s="84"/>
      <c r="L312" s="92"/>
      <c r="M312" s="94"/>
      <c r="N312" s="94"/>
      <c r="O312" s="94"/>
      <c r="P312" s="94"/>
      <c r="Q312" s="84">
        <v>42321</v>
      </c>
      <c r="R312" s="84"/>
      <c r="S312" s="84"/>
      <c r="T312" s="84"/>
      <c r="U312" s="84">
        <v>43775</v>
      </c>
      <c r="V312" s="84"/>
      <c r="W312" s="84"/>
      <c r="X312" s="84">
        <f>MAX(Játszóeszközök[[#This Row],[Időszakos ellenőrzés 2011.]:[Időszakos ellenőrzés 2020.]])</f>
        <v>43775</v>
      </c>
      <c r="Y312" s="83"/>
      <c r="Z312" s="79" t="s">
        <v>442</v>
      </c>
      <c r="AA312" s="82"/>
      <c r="AB312" s="81"/>
      <c r="AC312" s="96">
        <v>43864</v>
      </c>
      <c r="AD312" s="79"/>
      <c r="AE312" s="34" t="s">
        <v>157</v>
      </c>
      <c r="AF312" s="34" t="s">
        <v>156</v>
      </c>
      <c r="AG312" s="284"/>
    </row>
    <row r="313" spans="1:33" ht="25.5" x14ac:dyDescent="0.2">
      <c r="A313" s="56" t="s">
        <v>955</v>
      </c>
      <c r="B313" s="76" t="s">
        <v>921</v>
      </c>
      <c r="C313" s="73" t="s">
        <v>920</v>
      </c>
      <c r="D313" s="73" t="s">
        <v>377</v>
      </c>
      <c r="E313" s="73" t="s">
        <v>159</v>
      </c>
      <c r="F313" s="34" t="s">
        <v>954</v>
      </c>
      <c r="G313" s="34" t="s">
        <v>945</v>
      </c>
      <c r="H313" s="59">
        <v>3020</v>
      </c>
      <c r="I313" s="34" t="s">
        <v>951</v>
      </c>
      <c r="J313" s="58">
        <v>43720</v>
      </c>
      <c r="K313" s="58"/>
      <c r="L313" s="72"/>
      <c r="M313" s="91"/>
      <c r="N313" s="91"/>
      <c r="O313" s="91"/>
      <c r="P313" s="91"/>
      <c r="Q313" s="58"/>
      <c r="R313" s="58"/>
      <c r="S313" s="58"/>
      <c r="T313" s="58"/>
      <c r="U313" s="58">
        <v>43756</v>
      </c>
      <c r="V313" s="58"/>
      <c r="W313" s="58"/>
      <c r="X313" s="58">
        <f>MAX(Játszóeszközök[[#This Row],[Időszakos ellenőrzés 2011.]:[Időszakos ellenőrzés 2020.]])</f>
        <v>43756</v>
      </c>
      <c r="Y313" s="57">
        <f t="shared" ref="Y313:Y318" si="15">IF(X313&gt;=44044,YEAR(X313)+3,YEAR(X313)+4)</f>
        <v>2023</v>
      </c>
      <c r="Z313" s="34" t="s">
        <v>430</v>
      </c>
      <c r="AA313" s="59"/>
      <c r="AB313" s="63"/>
      <c r="AC313" s="62"/>
      <c r="AD313" s="34"/>
      <c r="AE313" s="34" t="s">
        <v>157</v>
      </c>
      <c r="AF313" s="34" t="s">
        <v>156</v>
      </c>
      <c r="AG313" s="278"/>
    </row>
    <row r="314" spans="1:33" ht="25.5" x14ac:dyDescent="0.2">
      <c r="A314" s="56" t="s">
        <v>953</v>
      </c>
      <c r="B314" s="76" t="s">
        <v>921</v>
      </c>
      <c r="C314" s="73" t="s">
        <v>920</v>
      </c>
      <c r="D314" s="73" t="s">
        <v>377</v>
      </c>
      <c r="E314" s="73" t="s">
        <v>159</v>
      </c>
      <c r="F314" s="34" t="s">
        <v>952</v>
      </c>
      <c r="G314" s="34" t="s">
        <v>945</v>
      </c>
      <c r="H314" s="59">
        <v>3020</v>
      </c>
      <c r="I314" s="34" t="s">
        <v>951</v>
      </c>
      <c r="J314" s="58">
        <v>43720</v>
      </c>
      <c r="K314" s="58"/>
      <c r="L314" s="72"/>
      <c r="M314" s="91"/>
      <c r="N314" s="91"/>
      <c r="O314" s="91"/>
      <c r="P314" s="91"/>
      <c r="Q314" s="58"/>
      <c r="R314" s="58"/>
      <c r="S314" s="58"/>
      <c r="T314" s="58"/>
      <c r="U314" s="58">
        <v>43756</v>
      </c>
      <c r="V314" s="58"/>
      <c r="W314" s="58"/>
      <c r="X314" s="58">
        <f>MAX(Játszóeszközök[[#This Row],[Időszakos ellenőrzés 2011.]:[Időszakos ellenőrzés 2020.]])</f>
        <v>43756</v>
      </c>
      <c r="Y314" s="57">
        <f t="shared" si="15"/>
        <v>2023</v>
      </c>
      <c r="Z314" s="34" t="s">
        <v>430</v>
      </c>
      <c r="AA314" s="59"/>
      <c r="AB314" s="63"/>
      <c r="AC314" s="62"/>
      <c r="AD314" s="34"/>
      <c r="AE314" s="34" t="s">
        <v>157</v>
      </c>
      <c r="AF314" s="34" t="s">
        <v>156</v>
      </c>
      <c r="AG314" s="278"/>
    </row>
    <row r="315" spans="1:33" ht="25.5" x14ac:dyDescent="0.2">
      <c r="A315" s="56" t="s">
        <v>950</v>
      </c>
      <c r="B315" s="76" t="s">
        <v>921</v>
      </c>
      <c r="C315" s="73" t="s">
        <v>920</v>
      </c>
      <c r="D315" s="73" t="s">
        <v>377</v>
      </c>
      <c r="E315" s="73" t="s">
        <v>159</v>
      </c>
      <c r="F315" s="34" t="s">
        <v>949</v>
      </c>
      <c r="G315" s="34" t="s">
        <v>941</v>
      </c>
      <c r="H315" s="59" t="s">
        <v>948</v>
      </c>
      <c r="I315" s="34" t="s">
        <v>947</v>
      </c>
      <c r="J315" s="58">
        <v>43720</v>
      </c>
      <c r="K315" s="58"/>
      <c r="L315" s="72"/>
      <c r="M315" s="91"/>
      <c r="N315" s="91"/>
      <c r="O315" s="91"/>
      <c r="P315" s="91"/>
      <c r="Q315" s="58"/>
      <c r="R315" s="58"/>
      <c r="S315" s="58"/>
      <c r="T315" s="58"/>
      <c r="U315" s="58">
        <v>43756</v>
      </c>
      <c r="V315" s="58"/>
      <c r="W315" s="58"/>
      <c r="X315" s="58">
        <f>MAX(Játszóeszközök[[#This Row],[Időszakos ellenőrzés 2011.]:[Időszakos ellenőrzés 2020.]])</f>
        <v>43756</v>
      </c>
      <c r="Y315" s="57">
        <f t="shared" si="15"/>
        <v>2023</v>
      </c>
      <c r="Z315" s="34" t="s">
        <v>430</v>
      </c>
      <c r="AA315" s="59"/>
      <c r="AB315" s="63"/>
      <c r="AC315" s="62"/>
      <c r="AD315" s="34"/>
      <c r="AE315" s="34" t="s">
        <v>157</v>
      </c>
      <c r="AF315" s="34" t="s">
        <v>156</v>
      </c>
      <c r="AG315" s="278"/>
    </row>
    <row r="316" spans="1:33" ht="25.5" x14ac:dyDescent="0.2">
      <c r="A316" s="56" t="s">
        <v>946</v>
      </c>
      <c r="B316" s="76" t="s">
        <v>921</v>
      </c>
      <c r="C316" s="73" t="s">
        <v>920</v>
      </c>
      <c r="D316" s="73" t="s">
        <v>377</v>
      </c>
      <c r="E316" s="73" t="s">
        <v>159</v>
      </c>
      <c r="F316" s="34" t="s">
        <v>629</v>
      </c>
      <c r="G316" s="34" t="s">
        <v>945</v>
      </c>
      <c r="H316" s="59">
        <v>4002</v>
      </c>
      <c r="I316" s="34" t="s">
        <v>944</v>
      </c>
      <c r="J316" s="58">
        <v>43720</v>
      </c>
      <c r="K316" s="58"/>
      <c r="L316" s="72"/>
      <c r="M316" s="91"/>
      <c r="N316" s="91"/>
      <c r="O316" s="91"/>
      <c r="P316" s="91"/>
      <c r="Q316" s="58"/>
      <c r="R316" s="58"/>
      <c r="S316" s="58"/>
      <c r="T316" s="58"/>
      <c r="U316" s="58">
        <v>43756</v>
      </c>
      <c r="V316" s="58"/>
      <c r="W316" s="58"/>
      <c r="X316" s="58">
        <f>MAX(Játszóeszközök[[#This Row],[Időszakos ellenőrzés 2011.]:[Időszakos ellenőrzés 2020.]])</f>
        <v>43756</v>
      </c>
      <c r="Y316" s="57">
        <f t="shared" si="15"/>
        <v>2023</v>
      </c>
      <c r="Z316" s="34" t="s">
        <v>430</v>
      </c>
      <c r="AA316" s="59"/>
      <c r="AB316" s="63"/>
      <c r="AC316" s="62"/>
      <c r="AD316" s="34"/>
      <c r="AE316" s="34" t="s">
        <v>157</v>
      </c>
      <c r="AF316" s="34" t="s">
        <v>156</v>
      </c>
      <c r="AG316" s="278"/>
    </row>
    <row r="317" spans="1:33" ht="25.5" x14ac:dyDescent="0.2">
      <c r="A317" s="56" t="s">
        <v>943</v>
      </c>
      <c r="B317" s="76" t="s">
        <v>921</v>
      </c>
      <c r="C317" s="73" t="s">
        <v>920</v>
      </c>
      <c r="D317" s="73" t="s">
        <v>377</v>
      </c>
      <c r="E317" s="73" t="s">
        <v>159</v>
      </c>
      <c r="F317" s="34" t="s">
        <v>942</v>
      </c>
      <c r="G317" s="34" t="s">
        <v>941</v>
      </c>
      <c r="H317" s="59">
        <v>7016</v>
      </c>
      <c r="I317" s="34" t="s">
        <v>940</v>
      </c>
      <c r="J317" s="58">
        <v>43720</v>
      </c>
      <c r="K317" s="58"/>
      <c r="L317" s="72"/>
      <c r="M317" s="91"/>
      <c r="N317" s="91"/>
      <c r="O317" s="91"/>
      <c r="P317" s="91"/>
      <c r="Q317" s="58"/>
      <c r="R317" s="58"/>
      <c r="S317" s="58"/>
      <c r="T317" s="58"/>
      <c r="U317" s="58">
        <v>43756</v>
      </c>
      <c r="V317" s="58"/>
      <c r="W317" s="58"/>
      <c r="X317" s="58">
        <f>MAX(Játszóeszközök[[#This Row],[Időszakos ellenőrzés 2011.]:[Időszakos ellenőrzés 2020.]])</f>
        <v>43756</v>
      </c>
      <c r="Y317" s="57">
        <f t="shared" si="15"/>
        <v>2023</v>
      </c>
      <c r="Z317" s="34" t="s">
        <v>430</v>
      </c>
      <c r="AA317" s="59"/>
      <c r="AB317" s="63"/>
      <c r="AC317" s="62"/>
      <c r="AD317" s="34"/>
      <c r="AE317" s="34" t="s">
        <v>157</v>
      </c>
      <c r="AF317" s="34" t="s">
        <v>156</v>
      </c>
      <c r="AG317" s="278"/>
    </row>
    <row r="318" spans="1:33" ht="25.5" x14ac:dyDescent="0.2">
      <c r="A318" s="56" t="s">
        <v>939</v>
      </c>
      <c r="B318" s="76" t="s">
        <v>921</v>
      </c>
      <c r="C318" s="73" t="s">
        <v>920</v>
      </c>
      <c r="D318" s="73" t="s">
        <v>377</v>
      </c>
      <c r="E318" s="73" t="s">
        <v>159</v>
      </c>
      <c r="F318" s="34" t="s">
        <v>938</v>
      </c>
      <c r="G318" s="34" t="s">
        <v>937</v>
      </c>
      <c r="H318" s="59"/>
      <c r="I318" s="34" t="s">
        <v>936</v>
      </c>
      <c r="J318" s="58">
        <v>43720</v>
      </c>
      <c r="K318" s="58"/>
      <c r="L318" s="72"/>
      <c r="M318" s="91"/>
      <c r="N318" s="91"/>
      <c r="O318" s="91"/>
      <c r="P318" s="91"/>
      <c r="Q318" s="58"/>
      <c r="R318" s="58"/>
      <c r="S318" s="58"/>
      <c r="T318" s="58"/>
      <c r="U318" s="58">
        <v>43775</v>
      </c>
      <c r="V318" s="58"/>
      <c r="W318" s="58"/>
      <c r="X318" s="58">
        <f>MAX(Játszóeszközök[[#This Row],[Időszakos ellenőrzés 2011.]:[Időszakos ellenőrzés 2020.]])</f>
        <v>43775</v>
      </c>
      <c r="Y318" s="57">
        <f t="shared" si="15"/>
        <v>2023</v>
      </c>
      <c r="Z318" s="34" t="s">
        <v>430</v>
      </c>
      <c r="AA318" s="59"/>
      <c r="AB318" s="63"/>
      <c r="AC318" s="62"/>
      <c r="AD318" s="34"/>
      <c r="AE318" s="34" t="s">
        <v>157</v>
      </c>
      <c r="AF318" s="34" t="s">
        <v>156</v>
      </c>
      <c r="AG318" s="278"/>
    </row>
    <row r="319" spans="1:33" s="78" customFormat="1" ht="25.5" hidden="1" x14ac:dyDescent="0.2">
      <c r="A319" s="89" t="s">
        <v>935</v>
      </c>
      <c r="B319" s="88" t="s">
        <v>921</v>
      </c>
      <c r="C319" s="87" t="s">
        <v>920</v>
      </c>
      <c r="D319" s="87" t="s">
        <v>377</v>
      </c>
      <c r="E319" s="87" t="s">
        <v>445</v>
      </c>
      <c r="F319" s="79" t="s">
        <v>500</v>
      </c>
      <c r="G319" s="79" t="s">
        <v>925</v>
      </c>
      <c r="H319" s="82" t="s">
        <v>933</v>
      </c>
      <c r="I319" s="89" t="s">
        <v>932</v>
      </c>
      <c r="J319" s="84">
        <v>39190</v>
      </c>
      <c r="K319" s="84"/>
      <c r="L319" s="92"/>
      <c r="M319" s="94"/>
      <c r="N319" s="94"/>
      <c r="O319" s="94"/>
      <c r="P319" s="94"/>
      <c r="Q319" s="84"/>
      <c r="R319" s="84"/>
      <c r="S319" s="84"/>
      <c r="T319" s="112">
        <v>43383</v>
      </c>
      <c r="U319" s="84"/>
      <c r="V319" s="84"/>
      <c r="W319" s="84"/>
      <c r="X319" s="112">
        <f>MAX(Játszóeszközök[[#This Row],[Időszakos ellenőrzés 2011.]:[Időszakos ellenőrzés 2020.]])</f>
        <v>43383</v>
      </c>
      <c r="Y319" s="83"/>
      <c r="Z319" s="79" t="s">
        <v>442</v>
      </c>
      <c r="AA319" s="82"/>
      <c r="AB319" s="81"/>
      <c r="AC319" s="96">
        <v>43706</v>
      </c>
      <c r="AD319" s="79"/>
      <c r="AE319" s="34" t="s">
        <v>157</v>
      </c>
      <c r="AF319" s="34" t="s">
        <v>156</v>
      </c>
      <c r="AG319" s="284"/>
    </row>
    <row r="320" spans="1:33" s="78" customFormat="1" ht="25.5" hidden="1" x14ac:dyDescent="0.2">
      <c r="A320" s="89" t="s">
        <v>934</v>
      </c>
      <c r="B320" s="88" t="s">
        <v>921</v>
      </c>
      <c r="C320" s="87" t="s">
        <v>920</v>
      </c>
      <c r="D320" s="87" t="s">
        <v>377</v>
      </c>
      <c r="E320" s="87" t="s">
        <v>445</v>
      </c>
      <c r="F320" s="79" t="s">
        <v>520</v>
      </c>
      <c r="G320" s="79" t="s">
        <v>925</v>
      </c>
      <c r="H320" s="82" t="s">
        <v>933</v>
      </c>
      <c r="I320" s="89" t="s">
        <v>932</v>
      </c>
      <c r="J320" s="84">
        <v>39190</v>
      </c>
      <c r="K320" s="84"/>
      <c r="L320" s="92"/>
      <c r="M320" s="94"/>
      <c r="N320" s="94"/>
      <c r="O320" s="94"/>
      <c r="P320" s="94"/>
      <c r="Q320" s="84"/>
      <c r="R320" s="84"/>
      <c r="S320" s="84"/>
      <c r="T320" s="112">
        <v>43383</v>
      </c>
      <c r="U320" s="84"/>
      <c r="V320" s="84"/>
      <c r="W320" s="84"/>
      <c r="X320" s="112">
        <f>MAX(Játszóeszközök[[#This Row],[Időszakos ellenőrzés 2011.]:[Időszakos ellenőrzés 2020.]])</f>
        <v>43383</v>
      </c>
      <c r="Y320" s="83"/>
      <c r="Z320" s="79" t="s">
        <v>442</v>
      </c>
      <c r="AA320" s="82"/>
      <c r="AB320" s="81"/>
      <c r="AC320" s="96">
        <v>43706</v>
      </c>
      <c r="AD320" s="79"/>
      <c r="AE320" s="34" t="s">
        <v>157</v>
      </c>
      <c r="AF320" s="34" t="s">
        <v>156</v>
      </c>
      <c r="AG320" s="284"/>
    </row>
    <row r="321" spans="1:33" s="78" customFormat="1" ht="25.5" hidden="1" x14ac:dyDescent="0.2">
      <c r="A321" s="89" t="s">
        <v>931</v>
      </c>
      <c r="B321" s="88" t="s">
        <v>921</v>
      </c>
      <c r="C321" s="87" t="s">
        <v>920</v>
      </c>
      <c r="D321" s="87" t="s">
        <v>377</v>
      </c>
      <c r="E321" s="87" t="s">
        <v>445</v>
      </c>
      <c r="F321" s="79" t="s">
        <v>930</v>
      </c>
      <c r="G321" s="79" t="s">
        <v>925</v>
      </c>
      <c r="H321" s="82" t="s">
        <v>929</v>
      </c>
      <c r="I321" s="89" t="s">
        <v>928</v>
      </c>
      <c r="J321" s="84">
        <v>39190</v>
      </c>
      <c r="K321" s="84"/>
      <c r="L321" s="92"/>
      <c r="M321" s="94"/>
      <c r="N321" s="94"/>
      <c r="O321" s="94"/>
      <c r="P321" s="94"/>
      <c r="Q321" s="84"/>
      <c r="R321" s="84"/>
      <c r="S321" s="84">
        <v>42984</v>
      </c>
      <c r="T321" s="84"/>
      <c r="U321" s="84"/>
      <c r="V321" s="84"/>
      <c r="W321" s="84"/>
      <c r="X321" s="84">
        <f>MAX(Játszóeszközök[[#This Row],[Időszakos ellenőrzés 2011.]:[Időszakos ellenőrzés 2020.]])</f>
        <v>42984</v>
      </c>
      <c r="Y321" s="83"/>
      <c r="Z321" s="79" t="s">
        <v>442</v>
      </c>
      <c r="AA321" s="94"/>
      <c r="AB321" s="84"/>
      <c r="AC321" s="96">
        <v>43360</v>
      </c>
      <c r="AD321" s="79"/>
      <c r="AE321" s="34" t="s">
        <v>157</v>
      </c>
      <c r="AF321" s="34" t="s">
        <v>156</v>
      </c>
      <c r="AG321" s="284"/>
    </row>
    <row r="322" spans="1:33" s="78" customFormat="1" ht="25.5" hidden="1" x14ac:dyDescent="0.2">
      <c r="A322" s="89" t="s">
        <v>927</v>
      </c>
      <c r="B322" s="88" t="s">
        <v>921</v>
      </c>
      <c r="C322" s="87" t="s">
        <v>920</v>
      </c>
      <c r="D322" s="87" t="s">
        <v>377</v>
      </c>
      <c r="E322" s="87" t="s">
        <v>445</v>
      </c>
      <c r="F322" s="79" t="s">
        <v>926</v>
      </c>
      <c r="G322" s="79" t="s">
        <v>925</v>
      </c>
      <c r="H322" s="82" t="s">
        <v>924</v>
      </c>
      <c r="I322" s="89" t="s">
        <v>923</v>
      </c>
      <c r="J322" s="84">
        <v>39190</v>
      </c>
      <c r="K322" s="84"/>
      <c r="L322" s="92"/>
      <c r="M322" s="94"/>
      <c r="N322" s="94"/>
      <c r="O322" s="94"/>
      <c r="P322" s="94"/>
      <c r="Q322" s="84"/>
      <c r="R322" s="84"/>
      <c r="S322" s="84">
        <v>42984</v>
      </c>
      <c r="T322" s="84"/>
      <c r="U322" s="84"/>
      <c r="V322" s="84"/>
      <c r="W322" s="84"/>
      <c r="X322" s="84">
        <f>MAX(Játszóeszközök[[#This Row],[Időszakos ellenőrzés 2011.]:[Időszakos ellenőrzés 2020.]])</f>
        <v>42984</v>
      </c>
      <c r="Y322" s="83"/>
      <c r="Z322" s="79" t="s">
        <v>442</v>
      </c>
      <c r="AA322" s="94"/>
      <c r="AB322" s="84"/>
      <c r="AC322" s="96">
        <v>43706</v>
      </c>
      <c r="AD322" s="79"/>
      <c r="AE322" s="34" t="s">
        <v>157</v>
      </c>
      <c r="AF322" s="34" t="s">
        <v>156</v>
      </c>
      <c r="AG322" s="284"/>
    </row>
    <row r="323" spans="1:33" s="78" customFormat="1" ht="25.5" hidden="1" x14ac:dyDescent="0.2">
      <c r="A323" s="89" t="s">
        <v>922</v>
      </c>
      <c r="B323" s="88" t="s">
        <v>921</v>
      </c>
      <c r="C323" s="87" t="s">
        <v>920</v>
      </c>
      <c r="D323" s="87" t="s">
        <v>377</v>
      </c>
      <c r="E323" s="87" t="s">
        <v>445</v>
      </c>
      <c r="F323" s="79" t="s">
        <v>919</v>
      </c>
      <c r="G323" s="79" t="s">
        <v>918</v>
      </c>
      <c r="H323" s="82" t="s">
        <v>432</v>
      </c>
      <c r="I323" s="89" t="s">
        <v>917</v>
      </c>
      <c r="J323" s="84">
        <v>39190</v>
      </c>
      <c r="K323" s="84"/>
      <c r="L323" s="92"/>
      <c r="M323" s="94"/>
      <c r="N323" s="94"/>
      <c r="O323" s="94"/>
      <c r="P323" s="94"/>
      <c r="Q323" s="84"/>
      <c r="R323" s="84"/>
      <c r="S323" s="84">
        <v>42984</v>
      </c>
      <c r="T323" s="84"/>
      <c r="U323" s="84"/>
      <c r="V323" s="84"/>
      <c r="W323" s="84"/>
      <c r="X323" s="84">
        <f>MAX(Játszóeszközök[[#This Row],[Időszakos ellenőrzés 2011.]:[Időszakos ellenőrzés 2020.]])</f>
        <v>42984</v>
      </c>
      <c r="Y323" s="83"/>
      <c r="Z323" s="79" t="s">
        <v>442</v>
      </c>
      <c r="AA323" s="82"/>
      <c r="AB323" s="81"/>
      <c r="AC323" s="96">
        <v>43706</v>
      </c>
      <c r="AD323" s="79"/>
      <c r="AE323" s="34" t="s">
        <v>157</v>
      </c>
      <c r="AF323" s="34" t="s">
        <v>156</v>
      </c>
      <c r="AG323" s="284"/>
    </row>
    <row r="324" spans="1:33" ht="12.75" x14ac:dyDescent="0.2">
      <c r="A324" s="56" t="s">
        <v>916</v>
      </c>
      <c r="B324" s="76" t="s">
        <v>906</v>
      </c>
      <c r="C324" s="73" t="s">
        <v>905</v>
      </c>
      <c r="D324" s="73" t="s">
        <v>377</v>
      </c>
      <c r="E324" s="73" t="s">
        <v>159</v>
      </c>
      <c r="F324" s="34" t="s">
        <v>520</v>
      </c>
      <c r="G324" s="34" t="s">
        <v>505</v>
      </c>
      <c r="H324" s="59" t="s">
        <v>504</v>
      </c>
      <c r="I324" s="34" t="s">
        <v>915</v>
      </c>
      <c r="J324" s="63" t="s">
        <v>432</v>
      </c>
      <c r="K324" s="63"/>
      <c r="L324" s="77" t="s">
        <v>496</v>
      </c>
      <c r="M324" s="59"/>
      <c r="N324" s="59"/>
      <c r="O324" s="59"/>
      <c r="P324" s="59"/>
      <c r="Q324" s="63"/>
      <c r="R324" s="63"/>
      <c r="S324" s="63"/>
      <c r="T324" s="58">
        <v>43389</v>
      </c>
      <c r="U324" s="63"/>
      <c r="V324" s="63"/>
      <c r="W324" s="63"/>
      <c r="X324" s="58">
        <f>MAX(Játszóeszközök[[#This Row],[Időszakos ellenőrzés 2011.]:[Időszakos ellenőrzés 2020.]])</f>
        <v>43389</v>
      </c>
      <c r="Y324" s="57">
        <f t="shared" ref="Y324:Y335" si="16">IF(X324&gt;=44044,YEAR(X324)+3,YEAR(X324)+4)</f>
        <v>2022</v>
      </c>
      <c r="Z324" s="34" t="s">
        <v>861</v>
      </c>
      <c r="AA324" s="59"/>
      <c r="AB324" s="63"/>
      <c r="AC324" s="62"/>
      <c r="AD324" s="34"/>
      <c r="AE324" s="34" t="s">
        <v>157</v>
      </c>
      <c r="AF324" s="34" t="s">
        <v>156</v>
      </c>
      <c r="AG324" s="278"/>
    </row>
    <row r="325" spans="1:33" ht="12.75" x14ac:dyDescent="0.2">
      <c r="A325" s="56" t="s">
        <v>914</v>
      </c>
      <c r="B325" s="76" t="s">
        <v>906</v>
      </c>
      <c r="C325" s="73" t="s">
        <v>905</v>
      </c>
      <c r="D325" s="73" t="s">
        <v>377</v>
      </c>
      <c r="E325" s="73" t="s">
        <v>159</v>
      </c>
      <c r="F325" s="34" t="s">
        <v>500</v>
      </c>
      <c r="G325" s="34" t="s">
        <v>505</v>
      </c>
      <c r="H325" s="59" t="s">
        <v>504</v>
      </c>
      <c r="I325" s="34" t="s">
        <v>913</v>
      </c>
      <c r="J325" s="63" t="s">
        <v>432</v>
      </c>
      <c r="K325" s="63"/>
      <c r="L325" s="77" t="s">
        <v>496</v>
      </c>
      <c r="M325" s="59"/>
      <c r="N325" s="59"/>
      <c r="O325" s="59"/>
      <c r="P325" s="59"/>
      <c r="Q325" s="63"/>
      <c r="R325" s="63"/>
      <c r="S325" s="63"/>
      <c r="T325" s="58">
        <v>43389</v>
      </c>
      <c r="U325" s="63"/>
      <c r="V325" s="63"/>
      <c r="W325" s="63"/>
      <c r="X325" s="58">
        <f>MAX(Játszóeszközök[[#This Row],[Időszakos ellenőrzés 2011.]:[Időszakos ellenőrzés 2020.]])</f>
        <v>43389</v>
      </c>
      <c r="Y325" s="57">
        <f t="shared" si="16"/>
        <v>2022</v>
      </c>
      <c r="Z325" s="34" t="s">
        <v>861</v>
      </c>
      <c r="AA325" s="59"/>
      <c r="AB325" s="63"/>
      <c r="AC325" s="62"/>
      <c r="AD325" s="34"/>
      <c r="AE325" s="34" t="s">
        <v>157</v>
      </c>
      <c r="AF325" s="34" t="s">
        <v>156</v>
      </c>
      <c r="AG325" s="278"/>
    </row>
    <row r="326" spans="1:33" ht="12.75" x14ac:dyDescent="0.2">
      <c r="A326" s="56" t="s">
        <v>912</v>
      </c>
      <c r="B326" s="76" t="s">
        <v>906</v>
      </c>
      <c r="C326" s="73" t="s">
        <v>905</v>
      </c>
      <c r="D326" s="73" t="s">
        <v>377</v>
      </c>
      <c r="E326" s="73" t="s">
        <v>159</v>
      </c>
      <c r="F326" s="34" t="s">
        <v>911</v>
      </c>
      <c r="G326" s="34" t="s">
        <v>505</v>
      </c>
      <c r="H326" s="59" t="s">
        <v>735</v>
      </c>
      <c r="I326" s="34" t="s">
        <v>910</v>
      </c>
      <c r="J326" s="63" t="s">
        <v>432</v>
      </c>
      <c r="K326" s="63"/>
      <c r="L326" s="77"/>
      <c r="M326" s="59"/>
      <c r="N326" s="59"/>
      <c r="O326" s="59"/>
      <c r="P326" s="59"/>
      <c r="Q326" s="63"/>
      <c r="R326" s="63"/>
      <c r="S326" s="63"/>
      <c r="T326" s="58">
        <v>43389</v>
      </c>
      <c r="U326" s="63"/>
      <c r="V326" s="63"/>
      <c r="W326" s="63"/>
      <c r="X326" s="58">
        <f>MAX(Játszóeszközök[[#This Row],[Időszakos ellenőrzés 2011.]:[Időszakos ellenőrzés 2020.]])</f>
        <v>43389</v>
      </c>
      <c r="Y326" s="57">
        <f t="shared" si="16"/>
        <v>2022</v>
      </c>
      <c r="Z326" s="34" t="s">
        <v>517</v>
      </c>
      <c r="AA326" s="59"/>
      <c r="AB326" s="63"/>
      <c r="AC326" s="62"/>
      <c r="AD326" s="34"/>
      <c r="AE326" s="34" t="s">
        <v>157</v>
      </c>
      <c r="AF326" s="34" t="s">
        <v>156</v>
      </c>
      <c r="AG326" s="278"/>
    </row>
    <row r="327" spans="1:33" ht="12.75" x14ac:dyDescent="0.2">
      <c r="A327" s="56" t="s">
        <v>909</v>
      </c>
      <c r="B327" s="76" t="s">
        <v>906</v>
      </c>
      <c r="C327" s="73" t="s">
        <v>905</v>
      </c>
      <c r="D327" s="73" t="s">
        <v>377</v>
      </c>
      <c r="E327" s="73" t="s">
        <v>159</v>
      </c>
      <c r="F327" s="34" t="s">
        <v>908</v>
      </c>
      <c r="G327" s="34" t="s">
        <v>655</v>
      </c>
      <c r="H327" s="59" t="s">
        <v>655</v>
      </c>
      <c r="I327" s="34" t="s">
        <v>432</v>
      </c>
      <c r="J327" s="63" t="s">
        <v>432</v>
      </c>
      <c r="K327" s="63"/>
      <c r="L327" s="77"/>
      <c r="M327" s="59"/>
      <c r="N327" s="59"/>
      <c r="O327" s="59"/>
      <c r="P327" s="59"/>
      <c r="Q327" s="63"/>
      <c r="R327" s="63"/>
      <c r="S327" s="63"/>
      <c r="T327" s="58">
        <v>43389</v>
      </c>
      <c r="U327" s="63"/>
      <c r="V327" s="63"/>
      <c r="W327" s="63"/>
      <c r="X327" s="58">
        <f>MAX(Játszóeszközök[[#This Row],[Időszakos ellenőrzés 2011.]:[Időszakos ellenőrzés 2020.]])</f>
        <v>43389</v>
      </c>
      <c r="Y327" s="57">
        <f t="shared" si="16"/>
        <v>2022</v>
      </c>
      <c r="Z327" s="34" t="s">
        <v>463</v>
      </c>
      <c r="AA327" s="59"/>
      <c r="AB327" s="63"/>
      <c r="AC327" s="62"/>
      <c r="AD327" s="34"/>
      <c r="AE327" s="34" t="s">
        <v>157</v>
      </c>
      <c r="AF327" s="34" t="s">
        <v>156</v>
      </c>
      <c r="AG327" s="278"/>
    </row>
    <row r="328" spans="1:33" ht="12.75" x14ac:dyDescent="0.2">
      <c r="A328" s="56" t="s">
        <v>907</v>
      </c>
      <c r="B328" s="76" t="s">
        <v>906</v>
      </c>
      <c r="C328" s="73" t="s">
        <v>905</v>
      </c>
      <c r="D328" s="73" t="s">
        <v>377</v>
      </c>
      <c r="E328" s="73" t="s">
        <v>159</v>
      </c>
      <c r="F328" s="34" t="s">
        <v>904</v>
      </c>
      <c r="G328" s="34" t="s">
        <v>655</v>
      </c>
      <c r="H328" s="59" t="s">
        <v>655</v>
      </c>
      <c r="I328" s="34" t="s">
        <v>432</v>
      </c>
      <c r="J328" s="63" t="s">
        <v>432</v>
      </c>
      <c r="K328" s="63"/>
      <c r="L328" s="77"/>
      <c r="M328" s="59"/>
      <c r="N328" s="59"/>
      <c r="O328" s="59"/>
      <c r="P328" s="59"/>
      <c r="Q328" s="63"/>
      <c r="R328" s="63"/>
      <c r="S328" s="63"/>
      <c r="T328" s="58">
        <v>43389</v>
      </c>
      <c r="U328" s="63"/>
      <c r="V328" s="63"/>
      <c r="W328" s="63"/>
      <c r="X328" s="58">
        <f>MAX(Játszóeszközök[[#This Row],[Időszakos ellenőrzés 2011.]:[Időszakos ellenőrzés 2020.]])</f>
        <v>43389</v>
      </c>
      <c r="Y328" s="57">
        <f t="shared" si="16"/>
        <v>2022</v>
      </c>
      <c r="Z328" s="34" t="s">
        <v>861</v>
      </c>
      <c r="AA328" s="59"/>
      <c r="AB328" s="63"/>
      <c r="AC328" s="62"/>
      <c r="AD328" s="34"/>
      <c r="AE328" s="34" t="s">
        <v>157</v>
      </c>
      <c r="AF328" s="34" t="s">
        <v>156</v>
      </c>
      <c r="AG328" s="278"/>
    </row>
    <row r="329" spans="1:33" ht="25.5" x14ac:dyDescent="0.2">
      <c r="A329" s="56" t="s">
        <v>903</v>
      </c>
      <c r="B329" s="76" t="s">
        <v>889</v>
      </c>
      <c r="C329" s="73" t="s">
        <v>888</v>
      </c>
      <c r="D329" s="73" t="s">
        <v>377</v>
      </c>
      <c r="E329" s="73" t="s">
        <v>159</v>
      </c>
      <c r="F329" s="34" t="s">
        <v>520</v>
      </c>
      <c r="G329" s="34" t="s">
        <v>505</v>
      </c>
      <c r="H329" s="59" t="s">
        <v>504</v>
      </c>
      <c r="I329" s="34" t="s">
        <v>902</v>
      </c>
      <c r="J329" s="63" t="s">
        <v>432</v>
      </c>
      <c r="K329" s="63"/>
      <c r="L329" s="77" t="s">
        <v>496</v>
      </c>
      <c r="M329" s="59"/>
      <c r="N329" s="59"/>
      <c r="O329" s="59"/>
      <c r="P329" s="59"/>
      <c r="Q329" s="63"/>
      <c r="R329" s="63"/>
      <c r="S329" s="63"/>
      <c r="T329" s="58">
        <v>43389</v>
      </c>
      <c r="U329" s="63"/>
      <c r="V329" s="63"/>
      <c r="W329" s="63"/>
      <c r="X329" s="58">
        <f>MAX(Játszóeszközök[[#This Row],[Időszakos ellenőrzés 2011.]:[Időszakos ellenőrzés 2020.]])</f>
        <v>43389</v>
      </c>
      <c r="Y329" s="57">
        <f t="shared" si="16"/>
        <v>2022</v>
      </c>
      <c r="Z329" s="34" t="s">
        <v>861</v>
      </c>
      <c r="AA329" s="59"/>
      <c r="AB329" s="63"/>
      <c r="AC329" s="62"/>
      <c r="AD329" s="34"/>
      <c r="AE329" s="34" t="s">
        <v>157</v>
      </c>
      <c r="AF329" s="34" t="s">
        <v>156</v>
      </c>
      <c r="AG329" s="278"/>
    </row>
    <row r="330" spans="1:33" ht="25.5" x14ac:dyDescent="0.2">
      <c r="A330" s="56" t="s">
        <v>901</v>
      </c>
      <c r="B330" s="76" t="s">
        <v>889</v>
      </c>
      <c r="C330" s="73" t="s">
        <v>888</v>
      </c>
      <c r="D330" s="73" t="s">
        <v>377</v>
      </c>
      <c r="E330" s="73" t="s">
        <v>159</v>
      </c>
      <c r="F330" s="34" t="s">
        <v>520</v>
      </c>
      <c r="G330" s="34" t="s">
        <v>505</v>
      </c>
      <c r="H330" s="59" t="s">
        <v>504</v>
      </c>
      <c r="I330" s="34" t="s">
        <v>900</v>
      </c>
      <c r="J330" s="63" t="s">
        <v>432</v>
      </c>
      <c r="K330" s="63"/>
      <c r="L330" s="77" t="s">
        <v>496</v>
      </c>
      <c r="M330" s="59"/>
      <c r="N330" s="59"/>
      <c r="O330" s="59"/>
      <c r="P330" s="59"/>
      <c r="Q330" s="63"/>
      <c r="R330" s="63"/>
      <c r="S330" s="63"/>
      <c r="T330" s="58">
        <v>43389</v>
      </c>
      <c r="U330" s="63"/>
      <c r="V330" s="63"/>
      <c r="W330" s="63"/>
      <c r="X330" s="58">
        <f>MAX(Játszóeszközök[[#This Row],[Időszakos ellenőrzés 2011.]:[Időszakos ellenőrzés 2020.]])</f>
        <v>43389</v>
      </c>
      <c r="Y330" s="57">
        <f t="shared" si="16"/>
        <v>2022</v>
      </c>
      <c r="Z330" s="34" t="s">
        <v>861</v>
      </c>
      <c r="AA330" s="59"/>
      <c r="AB330" s="63"/>
      <c r="AC330" s="62"/>
      <c r="AD330" s="34"/>
      <c r="AE330" s="34" t="s">
        <v>157</v>
      </c>
      <c r="AF330" s="34" t="s">
        <v>156</v>
      </c>
      <c r="AG330" s="278"/>
    </row>
    <row r="331" spans="1:33" ht="25.5" x14ac:dyDescent="0.2">
      <c r="A331" s="56" t="s">
        <v>899</v>
      </c>
      <c r="B331" s="76" t="s">
        <v>889</v>
      </c>
      <c r="C331" s="73" t="s">
        <v>888</v>
      </c>
      <c r="D331" s="73" t="s">
        <v>377</v>
      </c>
      <c r="E331" s="73" t="s">
        <v>159</v>
      </c>
      <c r="F331" s="34" t="s">
        <v>520</v>
      </c>
      <c r="G331" s="34" t="s">
        <v>505</v>
      </c>
      <c r="H331" s="59" t="s">
        <v>504</v>
      </c>
      <c r="I331" s="34" t="s">
        <v>898</v>
      </c>
      <c r="J331" s="63" t="s">
        <v>432</v>
      </c>
      <c r="K331" s="63"/>
      <c r="L331" s="77" t="s">
        <v>496</v>
      </c>
      <c r="M331" s="59"/>
      <c r="N331" s="59"/>
      <c r="O331" s="59"/>
      <c r="P331" s="59"/>
      <c r="Q331" s="63"/>
      <c r="R331" s="63"/>
      <c r="S331" s="63"/>
      <c r="T331" s="58">
        <v>43389</v>
      </c>
      <c r="U331" s="63"/>
      <c r="V331" s="63"/>
      <c r="W331" s="63"/>
      <c r="X331" s="58">
        <f>MAX(Játszóeszközök[[#This Row],[Időszakos ellenőrzés 2011.]:[Időszakos ellenőrzés 2020.]])</f>
        <v>43389</v>
      </c>
      <c r="Y331" s="57">
        <f t="shared" si="16"/>
        <v>2022</v>
      </c>
      <c r="Z331" s="34" t="s">
        <v>861</v>
      </c>
      <c r="AA331" s="59"/>
      <c r="AB331" s="63"/>
      <c r="AC331" s="62"/>
      <c r="AD331" s="34"/>
      <c r="AE331" s="34" t="s">
        <v>157</v>
      </c>
      <c r="AF331" s="34" t="s">
        <v>156</v>
      </c>
      <c r="AG331" s="278"/>
    </row>
    <row r="332" spans="1:33" ht="25.5" x14ac:dyDescent="0.2">
      <c r="A332" s="56" t="s">
        <v>897</v>
      </c>
      <c r="B332" s="76" t="s">
        <v>889</v>
      </c>
      <c r="C332" s="73" t="s">
        <v>888</v>
      </c>
      <c r="D332" s="73" t="s">
        <v>377</v>
      </c>
      <c r="E332" s="73" t="s">
        <v>159</v>
      </c>
      <c r="F332" s="34" t="s">
        <v>500</v>
      </c>
      <c r="G332" s="34" t="s">
        <v>505</v>
      </c>
      <c r="H332" s="59" t="s">
        <v>504</v>
      </c>
      <c r="I332" s="34" t="s">
        <v>896</v>
      </c>
      <c r="J332" s="63" t="s">
        <v>432</v>
      </c>
      <c r="K332" s="63"/>
      <c r="L332" s="77" t="s">
        <v>496</v>
      </c>
      <c r="M332" s="59"/>
      <c r="N332" s="59"/>
      <c r="O332" s="59"/>
      <c r="P332" s="59"/>
      <c r="Q332" s="63"/>
      <c r="R332" s="63"/>
      <c r="S332" s="63"/>
      <c r="T332" s="58">
        <v>43389</v>
      </c>
      <c r="U332" s="63"/>
      <c r="V332" s="63"/>
      <c r="W332" s="63"/>
      <c r="X332" s="58">
        <f>MAX(Játszóeszközök[[#This Row],[Időszakos ellenőrzés 2011.]:[Időszakos ellenőrzés 2020.]])</f>
        <v>43389</v>
      </c>
      <c r="Y332" s="57">
        <f t="shared" si="16"/>
        <v>2022</v>
      </c>
      <c r="Z332" s="34" t="s">
        <v>861</v>
      </c>
      <c r="AA332" s="59"/>
      <c r="AB332" s="63"/>
      <c r="AC332" s="62"/>
      <c r="AD332" s="34"/>
      <c r="AE332" s="34" t="s">
        <v>157</v>
      </c>
      <c r="AF332" s="34" t="s">
        <v>156</v>
      </c>
      <c r="AG332" s="278"/>
    </row>
    <row r="333" spans="1:33" ht="25.5" x14ac:dyDescent="0.2">
      <c r="A333" s="56" t="s">
        <v>895</v>
      </c>
      <c r="B333" s="76" t="s">
        <v>889</v>
      </c>
      <c r="C333" s="73" t="s">
        <v>888</v>
      </c>
      <c r="D333" s="73" t="s">
        <v>377</v>
      </c>
      <c r="E333" s="73" t="s">
        <v>159</v>
      </c>
      <c r="F333" s="34" t="s">
        <v>515</v>
      </c>
      <c r="G333" s="34" t="s">
        <v>505</v>
      </c>
      <c r="H333" s="59" t="s">
        <v>504</v>
      </c>
      <c r="I333" s="34" t="s">
        <v>894</v>
      </c>
      <c r="J333" s="63" t="s">
        <v>432</v>
      </c>
      <c r="K333" s="63"/>
      <c r="L333" s="77" t="s">
        <v>661</v>
      </c>
      <c r="M333" s="59"/>
      <c r="N333" s="59"/>
      <c r="O333" s="59"/>
      <c r="P333" s="59"/>
      <c r="Q333" s="63"/>
      <c r="R333" s="63"/>
      <c r="S333" s="63"/>
      <c r="T333" s="58">
        <v>43389</v>
      </c>
      <c r="U333" s="63"/>
      <c r="V333" s="63"/>
      <c r="W333" s="63"/>
      <c r="X333" s="58">
        <f>MAX(Játszóeszközök[[#This Row],[Időszakos ellenőrzés 2011.]:[Időszakos ellenőrzés 2020.]])</f>
        <v>43389</v>
      </c>
      <c r="Y333" s="57">
        <f t="shared" si="16"/>
        <v>2022</v>
      </c>
      <c r="Z333" s="34" t="s">
        <v>861</v>
      </c>
      <c r="AA333" s="59"/>
      <c r="AB333" s="63"/>
      <c r="AC333" s="62"/>
      <c r="AD333" s="34"/>
      <c r="AE333" s="34" t="s">
        <v>157</v>
      </c>
      <c r="AF333" s="34" t="s">
        <v>156</v>
      </c>
      <c r="AG333" s="278"/>
    </row>
    <row r="334" spans="1:33" ht="25.5" x14ac:dyDescent="0.2">
      <c r="A334" s="56" t="s">
        <v>893</v>
      </c>
      <c r="B334" s="76" t="s">
        <v>889</v>
      </c>
      <c r="C334" s="73" t="s">
        <v>888</v>
      </c>
      <c r="D334" s="73" t="s">
        <v>377</v>
      </c>
      <c r="E334" s="73" t="s">
        <v>159</v>
      </c>
      <c r="F334" s="34" t="s">
        <v>892</v>
      </c>
      <c r="G334" s="34" t="s">
        <v>505</v>
      </c>
      <c r="H334" s="59" t="s">
        <v>735</v>
      </c>
      <c r="I334" s="34" t="s">
        <v>891</v>
      </c>
      <c r="J334" s="63" t="s">
        <v>432</v>
      </c>
      <c r="K334" s="63"/>
      <c r="L334" s="77"/>
      <c r="M334" s="59"/>
      <c r="N334" s="59"/>
      <c r="O334" s="59"/>
      <c r="P334" s="59"/>
      <c r="Q334" s="63"/>
      <c r="R334" s="63"/>
      <c r="S334" s="63"/>
      <c r="T334" s="58">
        <v>43389</v>
      </c>
      <c r="U334" s="63"/>
      <c r="V334" s="63"/>
      <c r="W334" s="63"/>
      <c r="X334" s="58">
        <f>MAX(Játszóeszközök[[#This Row],[Időszakos ellenőrzés 2011.]:[Időszakos ellenőrzés 2020.]])</f>
        <v>43389</v>
      </c>
      <c r="Y334" s="57">
        <f t="shared" si="16"/>
        <v>2022</v>
      </c>
      <c r="Z334" s="34" t="s">
        <v>861</v>
      </c>
      <c r="AA334" s="59"/>
      <c r="AB334" s="58">
        <v>43859</v>
      </c>
      <c r="AC334" s="62"/>
      <c r="AD334" s="34"/>
      <c r="AE334" s="34" t="s">
        <v>157</v>
      </c>
      <c r="AF334" s="34" t="s">
        <v>156</v>
      </c>
      <c r="AG334" s="278"/>
    </row>
    <row r="335" spans="1:33" ht="25.5" x14ac:dyDescent="0.2">
      <c r="A335" s="56" t="s">
        <v>890</v>
      </c>
      <c r="B335" s="76" t="s">
        <v>889</v>
      </c>
      <c r="C335" s="73" t="s">
        <v>888</v>
      </c>
      <c r="D335" s="73" t="s">
        <v>377</v>
      </c>
      <c r="E335" s="73" t="s">
        <v>159</v>
      </c>
      <c r="F335" s="34" t="s">
        <v>887</v>
      </c>
      <c r="G335" s="34" t="s">
        <v>505</v>
      </c>
      <c r="H335" s="59" t="s">
        <v>882</v>
      </c>
      <c r="I335" s="34" t="s">
        <v>432</v>
      </c>
      <c r="J335" s="63" t="s">
        <v>432</v>
      </c>
      <c r="K335" s="63"/>
      <c r="L335" s="77"/>
      <c r="M335" s="59"/>
      <c r="N335" s="59"/>
      <c r="O335" s="59"/>
      <c r="P335" s="59"/>
      <c r="Q335" s="63"/>
      <c r="R335" s="63"/>
      <c r="S335" s="63"/>
      <c r="T335" s="58">
        <v>43389</v>
      </c>
      <c r="U335" s="63"/>
      <c r="V335" s="63"/>
      <c r="W335" s="63"/>
      <c r="X335" s="58">
        <f>MAX(Játszóeszközök[[#This Row],[Időszakos ellenőrzés 2011.]:[Időszakos ellenőrzés 2020.]])</f>
        <v>43389</v>
      </c>
      <c r="Y335" s="57">
        <f t="shared" si="16"/>
        <v>2022</v>
      </c>
      <c r="Z335" s="34" t="s">
        <v>463</v>
      </c>
      <c r="AA335" s="59"/>
      <c r="AB335" s="63"/>
      <c r="AC335" s="62"/>
      <c r="AD335" s="34"/>
      <c r="AE335" s="34" t="s">
        <v>157</v>
      </c>
      <c r="AF335" s="34" t="s">
        <v>156</v>
      </c>
      <c r="AG335" s="278"/>
    </row>
    <row r="336" spans="1:33" s="78" customFormat="1" ht="12.75" hidden="1" x14ac:dyDescent="0.2">
      <c r="A336" s="89" t="s">
        <v>886</v>
      </c>
      <c r="B336" s="88" t="s">
        <v>868</v>
      </c>
      <c r="C336" s="87" t="s">
        <v>856</v>
      </c>
      <c r="D336" s="87" t="s">
        <v>377</v>
      </c>
      <c r="E336" s="87" t="s">
        <v>445</v>
      </c>
      <c r="F336" s="99" t="s">
        <v>885</v>
      </c>
      <c r="G336" s="79" t="s">
        <v>505</v>
      </c>
      <c r="H336" s="82" t="s">
        <v>504</v>
      </c>
      <c r="I336" s="79" t="s">
        <v>432</v>
      </c>
      <c r="J336" s="81" t="s">
        <v>432</v>
      </c>
      <c r="K336" s="81"/>
      <c r="L336" s="86"/>
      <c r="M336" s="84">
        <v>40571</v>
      </c>
      <c r="N336" s="82"/>
      <c r="O336" s="82"/>
      <c r="P336" s="82"/>
      <c r="Q336" s="81"/>
      <c r="R336" s="81"/>
      <c r="S336" s="81"/>
      <c r="T336" s="81"/>
      <c r="U336" s="81"/>
      <c r="V336" s="81"/>
      <c r="W336" s="81"/>
      <c r="X336" s="84">
        <f>MAX(Játszóeszközök[[#This Row],[Időszakos ellenőrzés 2011.]:[Időszakos ellenőrzés 2020.]])</f>
        <v>40571</v>
      </c>
      <c r="Y336" s="83"/>
      <c r="Z336" s="79" t="s">
        <v>442</v>
      </c>
      <c r="AA336" s="82"/>
      <c r="AB336" s="81"/>
      <c r="AC336" s="96">
        <v>41901</v>
      </c>
      <c r="AD336" s="79"/>
      <c r="AE336" s="34" t="s">
        <v>157</v>
      </c>
      <c r="AF336" s="34" t="s">
        <v>156</v>
      </c>
      <c r="AG336" s="284"/>
    </row>
    <row r="337" spans="1:33" ht="12.75" x14ac:dyDescent="0.2">
      <c r="A337" s="56" t="s">
        <v>884</v>
      </c>
      <c r="B337" s="76" t="s">
        <v>868</v>
      </c>
      <c r="C337" s="73" t="s">
        <v>856</v>
      </c>
      <c r="D337" s="73" t="s">
        <v>377</v>
      </c>
      <c r="E337" s="73" t="s">
        <v>159</v>
      </c>
      <c r="F337" s="34" t="s">
        <v>883</v>
      </c>
      <c r="G337" s="34" t="s">
        <v>505</v>
      </c>
      <c r="H337" s="59" t="s">
        <v>882</v>
      </c>
      <c r="I337" s="34" t="s">
        <v>432</v>
      </c>
      <c r="J337" s="63" t="s">
        <v>432</v>
      </c>
      <c r="K337" s="63"/>
      <c r="L337" s="77"/>
      <c r="M337" s="59"/>
      <c r="N337" s="59"/>
      <c r="O337" s="59"/>
      <c r="P337" s="59"/>
      <c r="Q337" s="58">
        <v>42321</v>
      </c>
      <c r="R337" s="63"/>
      <c r="S337" s="63"/>
      <c r="T337" s="63"/>
      <c r="U337" s="63"/>
      <c r="V337" s="63"/>
      <c r="W337" s="63"/>
      <c r="X337" s="58">
        <f>MAX(Játszóeszközök[[#This Row],[Időszakos ellenőrzés 2011.]:[Időszakos ellenőrzés 2020.]])</f>
        <v>42321</v>
      </c>
      <c r="Y337" s="57">
        <f t="shared" ref="Y337:Y352" si="17">IF(X337&gt;=44044,YEAR(X337)+3,YEAR(X337)+4)</f>
        <v>2019</v>
      </c>
      <c r="Z337" s="34" t="s">
        <v>381</v>
      </c>
      <c r="AA337" s="91"/>
      <c r="AB337" s="58"/>
      <c r="AC337" s="111"/>
      <c r="AD337" s="34"/>
      <c r="AE337" s="34" t="s">
        <v>157</v>
      </c>
      <c r="AF337" s="34" t="s">
        <v>156</v>
      </c>
      <c r="AG337" s="278"/>
    </row>
    <row r="338" spans="1:33" ht="25.5" x14ac:dyDescent="0.2">
      <c r="A338" s="56" t="s">
        <v>881</v>
      </c>
      <c r="B338" s="76" t="s">
        <v>868</v>
      </c>
      <c r="C338" s="73" t="s">
        <v>856</v>
      </c>
      <c r="D338" s="73" t="s">
        <v>377</v>
      </c>
      <c r="E338" s="73" t="s">
        <v>159</v>
      </c>
      <c r="F338" s="109" t="s">
        <v>880</v>
      </c>
      <c r="G338" s="70" t="s">
        <v>872</v>
      </c>
      <c r="H338" s="69" t="s">
        <v>879</v>
      </c>
      <c r="I338" s="70" t="s">
        <v>875</v>
      </c>
      <c r="J338" s="63" t="s">
        <v>502</v>
      </c>
      <c r="K338" s="63"/>
      <c r="L338" s="77"/>
      <c r="M338" s="59"/>
      <c r="N338" s="59"/>
      <c r="O338" s="59"/>
      <c r="P338" s="59"/>
      <c r="Q338" s="63"/>
      <c r="R338" s="63"/>
      <c r="S338" s="63"/>
      <c r="T338" s="58">
        <v>43389</v>
      </c>
      <c r="U338" s="63"/>
      <c r="V338" s="63"/>
      <c r="W338" s="63"/>
      <c r="X338" s="58">
        <f>MAX(Játszóeszközök[[#This Row],[Időszakos ellenőrzés 2011.]:[Időszakos ellenőrzés 2020.]])</f>
        <v>43389</v>
      </c>
      <c r="Y338" s="57">
        <f t="shared" si="17"/>
        <v>2022</v>
      </c>
      <c r="Z338" s="34" t="s">
        <v>861</v>
      </c>
      <c r="AA338" s="59"/>
      <c r="AB338" s="63"/>
      <c r="AC338" s="62"/>
      <c r="AD338" s="34"/>
      <c r="AE338" s="34" t="s">
        <v>157</v>
      </c>
      <c r="AF338" s="34" t="s">
        <v>156</v>
      </c>
      <c r="AG338" s="278"/>
    </row>
    <row r="339" spans="1:33" ht="12.75" x14ac:dyDescent="0.2">
      <c r="A339" s="56" t="s">
        <v>878</v>
      </c>
      <c r="B339" s="76" t="s">
        <v>868</v>
      </c>
      <c r="C339" s="73" t="s">
        <v>856</v>
      </c>
      <c r="D339" s="73" t="s">
        <v>377</v>
      </c>
      <c r="E339" s="73" t="s">
        <v>159</v>
      </c>
      <c r="F339" s="109" t="s">
        <v>877</v>
      </c>
      <c r="G339" s="70" t="s">
        <v>872</v>
      </c>
      <c r="H339" s="69" t="s">
        <v>876</v>
      </c>
      <c r="I339" s="34" t="s">
        <v>875</v>
      </c>
      <c r="J339" s="63" t="s">
        <v>502</v>
      </c>
      <c r="K339" s="63"/>
      <c r="L339" s="77"/>
      <c r="M339" s="59"/>
      <c r="N339" s="59"/>
      <c r="O339" s="59"/>
      <c r="P339" s="59"/>
      <c r="Q339" s="63"/>
      <c r="R339" s="63"/>
      <c r="S339" s="63"/>
      <c r="T339" s="58">
        <v>43389</v>
      </c>
      <c r="U339" s="63"/>
      <c r="V339" s="63"/>
      <c r="W339" s="63"/>
      <c r="X339" s="58">
        <f>MAX(Játszóeszközök[[#This Row],[Időszakos ellenőrzés 2011.]:[Időszakos ellenőrzés 2020.]])</f>
        <v>43389</v>
      </c>
      <c r="Y339" s="57">
        <f t="shared" si="17"/>
        <v>2022</v>
      </c>
      <c r="Z339" s="34" t="s">
        <v>861</v>
      </c>
      <c r="AA339" s="59"/>
      <c r="AB339" s="63"/>
      <c r="AC339" s="62"/>
      <c r="AD339" s="34"/>
      <c r="AE339" s="34" t="s">
        <v>157</v>
      </c>
      <c r="AF339" s="34" t="s">
        <v>156</v>
      </c>
      <c r="AG339" s="278"/>
    </row>
    <row r="340" spans="1:33" ht="38.25" x14ac:dyDescent="0.2">
      <c r="A340" s="56" t="s">
        <v>874</v>
      </c>
      <c r="B340" s="76" t="s">
        <v>868</v>
      </c>
      <c r="C340" s="73" t="s">
        <v>856</v>
      </c>
      <c r="D340" s="73" t="s">
        <v>377</v>
      </c>
      <c r="E340" s="73" t="s">
        <v>159</v>
      </c>
      <c r="F340" s="110" t="s">
        <v>873</v>
      </c>
      <c r="G340" s="70" t="s">
        <v>872</v>
      </c>
      <c r="H340" s="69" t="s">
        <v>871</v>
      </c>
      <c r="I340" s="34" t="s">
        <v>870</v>
      </c>
      <c r="J340" s="63" t="s">
        <v>502</v>
      </c>
      <c r="K340" s="63"/>
      <c r="L340" s="77"/>
      <c r="M340" s="59"/>
      <c r="N340" s="59"/>
      <c r="O340" s="59"/>
      <c r="P340" s="59"/>
      <c r="Q340" s="63"/>
      <c r="R340" s="63"/>
      <c r="S340" s="63"/>
      <c r="T340" s="58">
        <v>43389</v>
      </c>
      <c r="U340" s="63"/>
      <c r="V340" s="63"/>
      <c r="W340" s="63"/>
      <c r="X340" s="58">
        <f>MAX(Játszóeszközök[[#This Row],[Időszakos ellenőrzés 2011.]:[Időszakos ellenőrzés 2020.]])</f>
        <v>43389</v>
      </c>
      <c r="Y340" s="57">
        <f t="shared" si="17"/>
        <v>2022</v>
      </c>
      <c r="Z340" s="34" t="s">
        <v>430</v>
      </c>
      <c r="AA340" s="59"/>
      <c r="AB340" s="63"/>
      <c r="AC340" s="62"/>
      <c r="AD340" s="34"/>
      <c r="AE340" s="34" t="s">
        <v>157</v>
      </c>
      <c r="AF340" s="34" t="s">
        <v>156</v>
      </c>
      <c r="AG340" s="278"/>
    </row>
    <row r="341" spans="1:33" ht="25.5" x14ac:dyDescent="0.2">
      <c r="A341" s="56" t="s">
        <v>869</v>
      </c>
      <c r="B341" s="76" t="s">
        <v>868</v>
      </c>
      <c r="C341" s="73" t="s">
        <v>856</v>
      </c>
      <c r="D341" s="73" t="s">
        <v>377</v>
      </c>
      <c r="E341" s="73" t="s">
        <v>159</v>
      </c>
      <c r="F341" s="109" t="s">
        <v>867</v>
      </c>
      <c r="G341" s="70" t="s">
        <v>866</v>
      </c>
      <c r="H341" s="69" t="s">
        <v>865</v>
      </c>
      <c r="I341" s="34" t="s">
        <v>382</v>
      </c>
      <c r="J341" s="58">
        <v>43773</v>
      </c>
      <c r="K341" s="58"/>
      <c r="L341" s="72"/>
      <c r="M341" s="59"/>
      <c r="N341" s="59"/>
      <c r="O341" s="59"/>
      <c r="P341" s="59"/>
      <c r="Q341" s="63"/>
      <c r="R341" s="63"/>
      <c r="S341" s="63"/>
      <c r="T341" s="58"/>
      <c r="U341" s="63"/>
      <c r="V341" s="58">
        <v>44158</v>
      </c>
      <c r="W341" s="58"/>
      <c r="X341" s="58">
        <f>MAX(Játszóeszközök[[#This Row],[Időszakos ellenőrzés 2011.]:[Időszakos ellenőrzés 2020.]])</f>
        <v>44158</v>
      </c>
      <c r="Y341" s="57">
        <f t="shared" si="17"/>
        <v>2023</v>
      </c>
      <c r="Z341" s="34" t="s">
        <v>430</v>
      </c>
      <c r="AA341" s="59"/>
      <c r="AB341" s="63"/>
      <c r="AC341" s="62"/>
      <c r="AD341" s="34"/>
      <c r="AE341" s="34" t="s">
        <v>157</v>
      </c>
      <c r="AF341" s="34" t="s">
        <v>156</v>
      </c>
      <c r="AG341" s="278"/>
    </row>
    <row r="342" spans="1:33" ht="12.75" x14ac:dyDescent="0.2">
      <c r="A342" s="56" t="s">
        <v>864</v>
      </c>
      <c r="B342" s="76" t="s">
        <v>857</v>
      </c>
      <c r="C342" s="73" t="s">
        <v>856</v>
      </c>
      <c r="D342" s="73" t="s">
        <v>377</v>
      </c>
      <c r="E342" s="73" t="s">
        <v>159</v>
      </c>
      <c r="F342" s="34" t="s">
        <v>863</v>
      </c>
      <c r="G342" s="34" t="s">
        <v>505</v>
      </c>
      <c r="H342" s="59" t="s">
        <v>862</v>
      </c>
      <c r="I342" s="34" t="s">
        <v>432</v>
      </c>
      <c r="J342" s="63" t="s">
        <v>432</v>
      </c>
      <c r="K342" s="63"/>
      <c r="L342" s="77"/>
      <c r="M342" s="59"/>
      <c r="N342" s="59"/>
      <c r="O342" s="59"/>
      <c r="P342" s="59"/>
      <c r="Q342" s="63"/>
      <c r="R342" s="63"/>
      <c r="S342" s="63"/>
      <c r="T342" s="58">
        <v>43389</v>
      </c>
      <c r="U342" s="63"/>
      <c r="V342" s="63"/>
      <c r="W342" s="63"/>
      <c r="X342" s="58">
        <f>MAX(Játszóeszközök[[#This Row],[Időszakos ellenőrzés 2011.]:[Időszakos ellenőrzés 2020.]])</f>
        <v>43389</v>
      </c>
      <c r="Y342" s="57">
        <f t="shared" si="17"/>
        <v>2022</v>
      </c>
      <c r="Z342" s="34" t="s">
        <v>861</v>
      </c>
      <c r="AA342" s="59"/>
      <c r="AB342" s="63"/>
      <c r="AC342" s="62"/>
      <c r="AD342" s="34"/>
      <c r="AE342" s="34" t="s">
        <v>157</v>
      </c>
      <c r="AF342" s="34" t="s">
        <v>156</v>
      </c>
      <c r="AG342" s="278"/>
    </row>
    <row r="343" spans="1:33" ht="12.75" x14ac:dyDescent="0.2">
      <c r="A343" s="56" t="s">
        <v>860</v>
      </c>
      <c r="B343" s="76" t="s">
        <v>857</v>
      </c>
      <c r="C343" s="73" t="s">
        <v>856</v>
      </c>
      <c r="D343" s="73" t="s">
        <v>377</v>
      </c>
      <c r="E343" s="73" t="s">
        <v>159</v>
      </c>
      <c r="F343" s="34" t="s">
        <v>859</v>
      </c>
      <c r="G343" s="34" t="s">
        <v>505</v>
      </c>
      <c r="H343" s="59" t="s">
        <v>504</v>
      </c>
      <c r="I343" s="34" t="s">
        <v>432</v>
      </c>
      <c r="J343" s="63" t="s">
        <v>432</v>
      </c>
      <c r="K343" s="63"/>
      <c r="L343" s="77" t="s">
        <v>496</v>
      </c>
      <c r="M343" s="59"/>
      <c r="N343" s="59"/>
      <c r="O343" s="59"/>
      <c r="P343" s="59"/>
      <c r="Q343" s="58">
        <v>42321</v>
      </c>
      <c r="R343" s="63"/>
      <c r="S343" s="63"/>
      <c r="T343" s="63"/>
      <c r="U343" s="63"/>
      <c r="V343" s="58">
        <v>44158</v>
      </c>
      <c r="W343" s="58"/>
      <c r="X343" s="58">
        <f>MAX(Játszóeszközök[[#This Row],[Időszakos ellenőrzés 2011.]:[Időszakos ellenőrzés 2020.]])</f>
        <v>44158</v>
      </c>
      <c r="Y343" s="57">
        <f t="shared" si="17"/>
        <v>2023</v>
      </c>
      <c r="Z343" s="34" t="s">
        <v>463</v>
      </c>
      <c r="AA343" s="59" t="s">
        <v>760</v>
      </c>
      <c r="AB343" s="63"/>
      <c r="AC343" s="62"/>
      <c r="AD343" s="34"/>
      <c r="AE343" s="34" t="s">
        <v>157</v>
      </c>
      <c r="AF343" s="34" t="s">
        <v>156</v>
      </c>
      <c r="AG343" s="278"/>
    </row>
    <row r="344" spans="1:33" ht="12.75" x14ac:dyDescent="0.2">
      <c r="A344" s="56" t="s">
        <v>858</v>
      </c>
      <c r="B344" s="76" t="s">
        <v>857</v>
      </c>
      <c r="C344" s="73" t="s">
        <v>856</v>
      </c>
      <c r="D344" s="73" t="s">
        <v>377</v>
      </c>
      <c r="E344" s="73" t="s">
        <v>159</v>
      </c>
      <c r="F344" s="34" t="s">
        <v>855</v>
      </c>
      <c r="G344" s="34" t="s">
        <v>655</v>
      </c>
      <c r="H344" s="59" t="s">
        <v>655</v>
      </c>
      <c r="I344" s="34" t="s">
        <v>432</v>
      </c>
      <c r="J344" s="63" t="s">
        <v>432</v>
      </c>
      <c r="K344" s="63"/>
      <c r="L344" s="77"/>
      <c r="M344" s="59"/>
      <c r="N344" s="59"/>
      <c r="O344" s="59"/>
      <c r="P344" s="59"/>
      <c r="Q344" s="63"/>
      <c r="R344" s="63"/>
      <c r="S344" s="63"/>
      <c r="T344" s="58">
        <v>43389</v>
      </c>
      <c r="U344" s="63"/>
      <c r="V344" s="63"/>
      <c r="W344" s="63"/>
      <c r="X344" s="58">
        <f>MAX(Játszóeszközök[[#This Row],[Időszakos ellenőrzés 2011.]:[Időszakos ellenőrzés 2020.]])</f>
        <v>43389</v>
      </c>
      <c r="Y344" s="57">
        <f t="shared" si="17"/>
        <v>2022</v>
      </c>
      <c r="Z344" s="34" t="s">
        <v>463</v>
      </c>
      <c r="AA344" s="59"/>
      <c r="AB344" s="63"/>
      <c r="AC344" s="62"/>
      <c r="AD344" s="34"/>
      <c r="AE344" s="34" t="s">
        <v>157</v>
      </c>
      <c r="AF344" s="34" t="s">
        <v>156</v>
      </c>
      <c r="AG344" s="278"/>
    </row>
    <row r="345" spans="1:33" ht="12.75" x14ac:dyDescent="0.2">
      <c r="A345" s="56" t="s">
        <v>854</v>
      </c>
      <c r="B345" s="76" t="s">
        <v>853</v>
      </c>
      <c r="C345" s="73" t="s">
        <v>844</v>
      </c>
      <c r="D345" s="73" t="s">
        <v>377</v>
      </c>
      <c r="E345" s="73" t="s">
        <v>159</v>
      </c>
      <c r="F345" s="34" t="s">
        <v>520</v>
      </c>
      <c r="G345" s="34" t="s">
        <v>505</v>
      </c>
      <c r="H345" s="59" t="s">
        <v>504</v>
      </c>
      <c r="I345" s="34" t="s">
        <v>852</v>
      </c>
      <c r="J345" s="63" t="s">
        <v>432</v>
      </c>
      <c r="K345" s="63"/>
      <c r="L345" s="77" t="s">
        <v>496</v>
      </c>
      <c r="M345" s="59"/>
      <c r="N345" s="59"/>
      <c r="O345" s="59"/>
      <c r="P345" s="59"/>
      <c r="Q345" s="63"/>
      <c r="R345" s="63"/>
      <c r="S345" s="63"/>
      <c r="T345" s="58">
        <v>43384</v>
      </c>
      <c r="U345" s="63"/>
      <c r="V345" s="63"/>
      <c r="W345" s="63"/>
      <c r="X345" s="58">
        <f>MAX(Játszóeszközök[[#This Row],[Időszakos ellenőrzés 2011.]:[Időszakos ellenőrzés 2020.]])</f>
        <v>43384</v>
      </c>
      <c r="Y345" s="57">
        <f t="shared" si="17"/>
        <v>2022</v>
      </c>
      <c r="Z345" s="34" t="s">
        <v>517</v>
      </c>
      <c r="AA345" s="91"/>
      <c r="AB345" s="58"/>
      <c r="AC345" s="62"/>
      <c r="AD345" s="34"/>
      <c r="AE345" s="34" t="s">
        <v>157</v>
      </c>
      <c r="AF345" s="34" t="s">
        <v>156</v>
      </c>
      <c r="AG345" s="278"/>
    </row>
    <row r="346" spans="1:33" ht="12.75" x14ac:dyDescent="0.2">
      <c r="A346" s="56" t="s">
        <v>851</v>
      </c>
      <c r="B346" s="76" t="s">
        <v>845</v>
      </c>
      <c r="C346" s="73" t="s">
        <v>844</v>
      </c>
      <c r="D346" s="73" t="s">
        <v>377</v>
      </c>
      <c r="E346" s="73" t="s">
        <v>159</v>
      </c>
      <c r="F346" s="34" t="s">
        <v>520</v>
      </c>
      <c r="G346" s="34" t="s">
        <v>505</v>
      </c>
      <c r="H346" s="59" t="s">
        <v>504</v>
      </c>
      <c r="I346" s="34" t="s">
        <v>850</v>
      </c>
      <c r="J346" s="63" t="s">
        <v>432</v>
      </c>
      <c r="K346" s="63"/>
      <c r="L346" s="77" t="s">
        <v>496</v>
      </c>
      <c r="M346" s="59"/>
      <c r="N346" s="59"/>
      <c r="O346" s="59"/>
      <c r="P346" s="59"/>
      <c r="Q346" s="63"/>
      <c r="R346" s="63"/>
      <c r="S346" s="63"/>
      <c r="T346" s="107">
        <v>43384</v>
      </c>
      <c r="U346" s="63"/>
      <c r="V346" s="63"/>
      <c r="W346" s="63"/>
      <c r="X346" s="107">
        <f>MAX(Játszóeszközök[[#This Row],[Időszakos ellenőrzés 2011.]:[Időszakos ellenőrzés 2020.]])</f>
        <v>43384</v>
      </c>
      <c r="Y346" s="57">
        <f t="shared" si="17"/>
        <v>2022</v>
      </c>
      <c r="Z346" s="34" t="s">
        <v>517</v>
      </c>
      <c r="AA346" s="91"/>
      <c r="AB346" s="58"/>
      <c r="AC346" s="62"/>
      <c r="AD346" s="34"/>
      <c r="AE346" s="34" t="s">
        <v>157</v>
      </c>
      <c r="AF346" s="34" t="s">
        <v>156</v>
      </c>
      <c r="AG346" s="278"/>
    </row>
    <row r="347" spans="1:33" ht="12.75" x14ac:dyDescent="0.2">
      <c r="A347" s="56" t="s">
        <v>849</v>
      </c>
      <c r="B347" s="76" t="s">
        <v>845</v>
      </c>
      <c r="C347" s="73" t="s">
        <v>844</v>
      </c>
      <c r="D347" s="73" t="s">
        <v>377</v>
      </c>
      <c r="E347" s="73" t="s">
        <v>159</v>
      </c>
      <c r="F347" s="34" t="s">
        <v>848</v>
      </c>
      <c r="G347" s="34" t="s">
        <v>612</v>
      </c>
      <c r="H347" s="59" t="s">
        <v>847</v>
      </c>
      <c r="I347" s="34" t="s">
        <v>728</v>
      </c>
      <c r="J347" s="63" t="s">
        <v>476</v>
      </c>
      <c r="K347" s="63"/>
      <c r="L347" s="77"/>
      <c r="M347" s="59"/>
      <c r="N347" s="59"/>
      <c r="O347" s="59"/>
      <c r="P347" s="59"/>
      <c r="Q347" s="63"/>
      <c r="R347" s="58">
        <v>42566</v>
      </c>
      <c r="S347" s="63"/>
      <c r="T347" s="63"/>
      <c r="U347" s="63"/>
      <c r="V347" s="58">
        <v>44158</v>
      </c>
      <c r="W347" s="58"/>
      <c r="X347" s="58">
        <f>MAX(Játszóeszközök[[#This Row],[Időszakos ellenőrzés 2011.]:[Időszakos ellenőrzés 2020.]])</f>
        <v>44158</v>
      </c>
      <c r="Y347" s="57">
        <f t="shared" si="17"/>
        <v>2023</v>
      </c>
      <c r="Z347" s="34" t="s">
        <v>430</v>
      </c>
      <c r="AA347" s="59"/>
      <c r="AB347" s="63"/>
      <c r="AC347" s="62"/>
      <c r="AD347" s="34"/>
      <c r="AE347" s="34" t="s">
        <v>157</v>
      </c>
      <c r="AF347" s="34" t="s">
        <v>156</v>
      </c>
      <c r="AG347" s="278"/>
    </row>
    <row r="348" spans="1:33" ht="25.5" x14ac:dyDescent="0.2">
      <c r="A348" s="56" t="s">
        <v>846</v>
      </c>
      <c r="B348" s="76" t="s">
        <v>845</v>
      </c>
      <c r="C348" s="73" t="s">
        <v>844</v>
      </c>
      <c r="D348" s="73" t="s">
        <v>377</v>
      </c>
      <c r="E348" s="73" t="s">
        <v>159</v>
      </c>
      <c r="F348" s="34" t="s">
        <v>422</v>
      </c>
      <c r="G348" s="97" t="s">
        <v>836</v>
      </c>
      <c r="H348" s="59" t="s">
        <v>835</v>
      </c>
      <c r="I348" s="34" t="s">
        <v>382</v>
      </c>
      <c r="J348" s="63" t="s">
        <v>476</v>
      </c>
      <c r="K348" s="63"/>
      <c r="L348" s="77"/>
      <c r="M348" s="59"/>
      <c r="N348" s="59"/>
      <c r="O348" s="59"/>
      <c r="P348" s="59"/>
      <c r="Q348" s="63"/>
      <c r="R348" s="58">
        <v>42566</v>
      </c>
      <c r="S348" s="63"/>
      <c r="T348" s="63"/>
      <c r="U348" s="63"/>
      <c r="V348" s="58">
        <v>44158</v>
      </c>
      <c r="W348" s="58"/>
      <c r="X348" s="58">
        <f>MAX(Játszóeszközök[[#This Row],[Időszakos ellenőrzés 2011.]:[Időszakos ellenőrzés 2020.]])</f>
        <v>44158</v>
      </c>
      <c r="Y348" s="57">
        <f t="shared" si="17"/>
        <v>2023</v>
      </c>
      <c r="Z348" s="34" t="s">
        <v>463</v>
      </c>
      <c r="AA348" s="90" t="s">
        <v>843</v>
      </c>
      <c r="AB348" s="72"/>
      <c r="AC348" s="62"/>
      <c r="AD348" s="34"/>
      <c r="AE348" s="34" t="s">
        <v>157</v>
      </c>
      <c r="AF348" s="34" t="s">
        <v>156</v>
      </c>
      <c r="AG348" s="278"/>
    </row>
    <row r="349" spans="1:33" ht="12.75" x14ac:dyDescent="0.2">
      <c r="A349" s="56" t="s">
        <v>842</v>
      </c>
      <c r="B349" s="76" t="s">
        <v>837</v>
      </c>
      <c r="C349" s="73" t="s">
        <v>314</v>
      </c>
      <c r="D349" s="73" t="s">
        <v>377</v>
      </c>
      <c r="E349" s="73" t="s">
        <v>159</v>
      </c>
      <c r="F349" s="34" t="s">
        <v>520</v>
      </c>
      <c r="G349" s="34" t="s">
        <v>505</v>
      </c>
      <c r="H349" s="59" t="s">
        <v>504</v>
      </c>
      <c r="I349" s="34" t="s">
        <v>841</v>
      </c>
      <c r="J349" s="63" t="s">
        <v>432</v>
      </c>
      <c r="K349" s="63"/>
      <c r="L349" s="77" t="s">
        <v>496</v>
      </c>
      <c r="M349" s="59"/>
      <c r="N349" s="59"/>
      <c r="O349" s="59"/>
      <c r="P349" s="59"/>
      <c r="Q349" s="63"/>
      <c r="R349" s="63"/>
      <c r="S349" s="63"/>
      <c r="T349" s="58">
        <v>43384</v>
      </c>
      <c r="U349" s="63"/>
      <c r="V349" s="58"/>
      <c r="W349" s="58"/>
      <c r="X349" s="58">
        <f>MAX(Játszóeszközök[[#This Row],[Időszakos ellenőrzés 2011.]:[Időszakos ellenőrzés 2020.]])</f>
        <v>43384</v>
      </c>
      <c r="Y349" s="57">
        <f t="shared" si="17"/>
        <v>2022</v>
      </c>
      <c r="Z349" s="34" t="s">
        <v>517</v>
      </c>
      <c r="AA349" s="90"/>
      <c r="AB349" s="72"/>
      <c r="AC349" s="108"/>
      <c r="AD349" s="34"/>
      <c r="AE349" s="34" t="s">
        <v>157</v>
      </c>
      <c r="AF349" s="34" t="s">
        <v>156</v>
      </c>
      <c r="AG349" s="278"/>
    </row>
    <row r="350" spans="1:33" ht="12.75" x14ac:dyDescent="0.2">
      <c r="A350" s="56" t="s">
        <v>840</v>
      </c>
      <c r="B350" s="76" t="s">
        <v>837</v>
      </c>
      <c r="C350" s="73" t="s">
        <v>314</v>
      </c>
      <c r="D350" s="73" t="s">
        <v>377</v>
      </c>
      <c r="E350" s="73" t="s">
        <v>159</v>
      </c>
      <c r="F350" s="34" t="s">
        <v>730</v>
      </c>
      <c r="G350" s="34" t="s">
        <v>612</v>
      </c>
      <c r="H350" s="59" t="s">
        <v>729</v>
      </c>
      <c r="I350" s="34" t="s">
        <v>728</v>
      </c>
      <c r="J350" s="63" t="s">
        <v>476</v>
      </c>
      <c r="K350" s="63"/>
      <c r="L350" s="77"/>
      <c r="M350" s="59"/>
      <c r="N350" s="59"/>
      <c r="O350" s="59"/>
      <c r="P350" s="59"/>
      <c r="Q350" s="63"/>
      <c r="R350" s="58">
        <v>42566</v>
      </c>
      <c r="S350" s="63"/>
      <c r="T350" s="63"/>
      <c r="U350" s="63"/>
      <c r="V350" s="58">
        <v>44158</v>
      </c>
      <c r="W350" s="58"/>
      <c r="X350" s="58">
        <f>MAX(Játszóeszközök[[#This Row],[Időszakos ellenőrzés 2011.]:[Időszakos ellenőrzés 2020.]])</f>
        <v>44158</v>
      </c>
      <c r="Y350" s="57">
        <f t="shared" si="17"/>
        <v>2023</v>
      </c>
      <c r="Z350" s="34" t="s">
        <v>463</v>
      </c>
      <c r="AA350" s="59" t="s">
        <v>839</v>
      </c>
      <c r="AB350" s="63"/>
      <c r="AC350" s="62"/>
      <c r="AD350" s="34"/>
      <c r="AE350" s="34" t="s">
        <v>157</v>
      </c>
      <c r="AF350" s="34" t="s">
        <v>156</v>
      </c>
      <c r="AG350" s="278"/>
    </row>
    <row r="351" spans="1:33" ht="25.5" x14ac:dyDescent="0.2">
      <c r="A351" s="56" t="s">
        <v>838</v>
      </c>
      <c r="B351" s="76" t="s">
        <v>837</v>
      </c>
      <c r="C351" s="73" t="s">
        <v>314</v>
      </c>
      <c r="D351" s="73" t="s">
        <v>377</v>
      </c>
      <c r="E351" s="73" t="s">
        <v>159</v>
      </c>
      <c r="F351" s="34" t="s">
        <v>422</v>
      </c>
      <c r="G351" s="97" t="s">
        <v>836</v>
      </c>
      <c r="H351" s="59" t="s">
        <v>835</v>
      </c>
      <c r="I351" s="34" t="s">
        <v>382</v>
      </c>
      <c r="J351" s="63" t="s">
        <v>476</v>
      </c>
      <c r="K351" s="63"/>
      <c r="L351" s="77"/>
      <c r="M351" s="59"/>
      <c r="N351" s="59"/>
      <c r="O351" s="59"/>
      <c r="P351" s="59"/>
      <c r="Q351" s="63"/>
      <c r="R351" s="58">
        <v>42566</v>
      </c>
      <c r="S351" s="63"/>
      <c r="T351" s="63"/>
      <c r="U351" s="63"/>
      <c r="V351" s="58">
        <v>44158</v>
      </c>
      <c r="W351" s="58"/>
      <c r="X351" s="58">
        <f>MAX(Játszóeszközök[[#This Row],[Időszakos ellenőrzés 2011.]:[Időszakos ellenőrzés 2020.]])</f>
        <v>44158</v>
      </c>
      <c r="Y351" s="57">
        <f t="shared" si="17"/>
        <v>2023</v>
      </c>
      <c r="Z351" s="34" t="s">
        <v>463</v>
      </c>
      <c r="AA351" s="90" t="s">
        <v>834</v>
      </c>
      <c r="AB351" s="72"/>
      <c r="AC351" s="62"/>
      <c r="AD351" s="34"/>
      <c r="AE351" s="34" t="s">
        <v>157</v>
      </c>
      <c r="AF351" s="34" t="s">
        <v>156</v>
      </c>
      <c r="AG351" s="278"/>
    </row>
    <row r="352" spans="1:33" ht="12.75" x14ac:dyDescent="0.2">
      <c r="A352" s="56" t="s">
        <v>833</v>
      </c>
      <c r="B352" s="76" t="s">
        <v>832</v>
      </c>
      <c r="C352" s="73" t="s">
        <v>314</v>
      </c>
      <c r="D352" s="73" t="s">
        <v>377</v>
      </c>
      <c r="E352" s="73" t="s">
        <v>159</v>
      </c>
      <c r="F352" s="34" t="s">
        <v>520</v>
      </c>
      <c r="G352" s="34" t="s">
        <v>505</v>
      </c>
      <c r="H352" s="59" t="s">
        <v>504</v>
      </c>
      <c r="I352" s="34" t="s">
        <v>831</v>
      </c>
      <c r="J352" s="63" t="s">
        <v>432</v>
      </c>
      <c r="K352" s="63"/>
      <c r="L352" s="77" t="s">
        <v>496</v>
      </c>
      <c r="M352" s="59"/>
      <c r="N352" s="59"/>
      <c r="O352" s="59"/>
      <c r="P352" s="59"/>
      <c r="Q352" s="63"/>
      <c r="R352" s="63"/>
      <c r="S352" s="63"/>
      <c r="T352" s="58">
        <v>43384</v>
      </c>
      <c r="U352" s="63"/>
      <c r="V352" s="63"/>
      <c r="W352" s="63"/>
      <c r="X352" s="58">
        <f>MAX(Játszóeszközök[[#This Row],[Időszakos ellenőrzés 2011.]:[Időszakos ellenőrzés 2020.]])</f>
        <v>43384</v>
      </c>
      <c r="Y352" s="57">
        <f t="shared" si="17"/>
        <v>2022</v>
      </c>
      <c r="Z352" s="34" t="s">
        <v>517</v>
      </c>
      <c r="AA352" s="90"/>
      <c r="AB352" s="72"/>
      <c r="AC352" s="62"/>
      <c r="AD352" s="34"/>
      <c r="AE352" s="34" t="s">
        <v>157</v>
      </c>
      <c r="AF352" s="34" t="s">
        <v>156</v>
      </c>
      <c r="AG352" s="278"/>
    </row>
    <row r="353" spans="1:33" s="78" customFormat="1" ht="12.75" hidden="1" x14ac:dyDescent="0.2">
      <c r="A353" s="89" t="s">
        <v>830</v>
      </c>
      <c r="B353" s="88" t="s">
        <v>804</v>
      </c>
      <c r="C353" s="87" t="s">
        <v>803</v>
      </c>
      <c r="D353" s="87" t="s">
        <v>377</v>
      </c>
      <c r="E353" s="87" t="s">
        <v>445</v>
      </c>
      <c r="F353" s="79" t="s">
        <v>829</v>
      </c>
      <c r="G353" s="79" t="s">
        <v>158</v>
      </c>
      <c r="H353" s="82" t="s">
        <v>432</v>
      </c>
      <c r="I353" s="79" t="s">
        <v>828</v>
      </c>
      <c r="J353" s="81" t="s">
        <v>810</v>
      </c>
      <c r="K353" s="81"/>
      <c r="L353" s="86"/>
      <c r="M353" s="84">
        <v>40721</v>
      </c>
      <c r="N353" s="82"/>
      <c r="O353" s="82"/>
      <c r="P353" s="82"/>
      <c r="Q353" s="81"/>
      <c r="R353" s="81"/>
      <c r="S353" s="81"/>
      <c r="T353" s="81"/>
      <c r="U353" s="81"/>
      <c r="V353" s="81"/>
      <c r="W353" s="81"/>
      <c r="X353" s="84">
        <f>MAX(Játszóeszközök[[#This Row],[Időszakos ellenőrzés 2011.]:[Időszakos ellenőrzés 2020.]])</f>
        <v>40721</v>
      </c>
      <c r="Y353" s="83"/>
      <c r="Z353" s="79" t="s">
        <v>442</v>
      </c>
      <c r="AA353" s="94"/>
      <c r="AB353" s="84"/>
      <c r="AC353" s="80"/>
      <c r="AD353" s="79"/>
      <c r="AE353" s="34" t="s">
        <v>157</v>
      </c>
      <c r="AF353" s="34" t="s">
        <v>156</v>
      </c>
      <c r="AG353" s="284"/>
    </row>
    <row r="354" spans="1:33" ht="12.75" x14ac:dyDescent="0.2">
      <c r="A354" s="56" t="s">
        <v>827</v>
      </c>
      <c r="B354" s="76" t="s">
        <v>804</v>
      </c>
      <c r="C354" s="73" t="s">
        <v>803</v>
      </c>
      <c r="D354" s="73" t="s">
        <v>377</v>
      </c>
      <c r="E354" s="73" t="s">
        <v>159</v>
      </c>
      <c r="F354" s="34" t="s">
        <v>826</v>
      </c>
      <c r="G354" s="34" t="s">
        <v>451</v>
      </c>
      <c r="H354" s="59" t="s">
        <v>825</v>
      </c>
      <c r="I354" s="34" t="s">
        <v>811</v>
      </c>
      <c r="J354" s="63" t="s">
        <v>810</v>
      </c>
      <c r="K354" s="63"/>
      <c r="L354" s="77"/>
      <c r="M354" s="59"/>
      <c r="N354" s="59"/>
      <c r="O354" s="59"/>
      <c r="P354" s="59"/>
      <c r="Q354" s="63"/>
      <c r="R354" s="63"/>
      <c r="S354" s="63"/>
      <c r="T354" s="58">
        <v>43384</v>
      </c>
      <c r="U354" s="63"/>
      <c r="V354" s="58">
        <v>44158</v>
      </c>
      <c r="W354" s="58"/>
      <c r="X354" s="58">
        <f>MAX(Játszóeszközök[[#This Row],[Időszakos ellenőrzés 2011.]:[Időszakos ellenőrzés 2020.]])</f>
        <v>44158</v>
      </c>
      <c r="Y354" s="57">
        <f t="shared" ref="Y354:Y360" si="18">IF(X354&gt;=44044,YEAR(X354)+3,YEAR(X354)+4)</f>
        <v>2023</v>
      </c>
      <c r="Z354" s="34" t="s">
        <v>463</v>
      </c>
      <c r="AA354" s="59" t="s">
        <v>750</v>
      </c>
      <c r="AB354" s="58">
        <v>43937</v>
      </c>
      <c r="AC354" s="62"/>
      <c r="AD354" s="34"/>
      <c r="AE354" s="34" t="s">
        <v>157</v>
      </c>
      <c r="AF354" s="34" t="s">
        <v>156</v>
      </c>
      <c r="AG354" s="278"/>
    </row>
    <row r="355" spans="1:33" ht="51" x14ac:dyDescent="0.2">
      <c r="A355" s="56" t="s">
        <v>824</v>
      </c>
      <c r="B355" s="76" t="s">
        <v>804</v>
      </c>
      <c r="C355" s="73" t="s">
        <v>803</v>
      </c>
      <c r="D355" s="73" t="s">
        <v>377</v>
      </c>
      <c r="E355" s="73" t="s">
        <v>159</v>
      </c>
      <c r="F355" s="34" t="s">
        <v>823</v>
      </c>
      <c r="G355" s="34" t="s">
        <v>451</v>
      </c>
      <c r="H355" s="59" t="s">
        <v>822</v>
      </c>
      <c r="I355" s="34" t="s">
        <v>811</v>
      </c>
      <c r="J355" s="63" t="s">
        <v>810</v>
      </c>
      <c r="K355" s="63"/>
      <c r="L355" s="77" t="s">
        <v>821</v>
      </c>
      <c r="M355" s="59"/>
      <c r="N355" s="59"/>
      <c r="O355" s="59"/>
      <c r="P355" s="59"/>
      <c r="Q355" s="63"/>
      <c r="R355" s="63"/>
      <c r="S355" s="63"/>
      <c r="T355" s="58">
        <v>43384</v>
      </c>
      <c r="U355" s="63"/>
      <c r="V355" s="58">
        <v>44158</v>
      </c>
      <c r="W355" s="58"/>
      <c r="X355" s="58">
        <f>MAX(Játszóeszközök[[#This Row],[Időszakos ellenőrzés 2011.]:[Időszakos ellenőrzés 2020.]])</f>
        <v>44158</v>
      </c>
      <c r="Y355" s="57">
        <f t="shared" si="18"/>
        <v>2023</v>
      </c>
      <c r="Z355" s="34" t="s">
        <v>463</v>
      </c>
      <c r="AA355" s="90" t="s">
        <v>820</v>
      </c>
      <c r="AB355" s="72" t="s">
        <v>819</v>
      </c>
      <c r="AC355" s="62"/>
      <c r="AD355" s="34"/>
      <c r="AE355" s="34" t="s">
        <v>157</v>
      </c>
      <c r="AF355" s="34" t="s">
        <v>156</v>
      </c>
      <c r="AG355" s="278"/>
    </row>
    <row r="356" spans="1:33" ht="12.75" x14ac:dyDescent="0.2">
      <c r="A356" s="56" t="s">
        <v>818</v>
      </c>
      <c r="B356" s="76" t="s">
        <v>804</v>
      </c>
      <c r="C356" s="73" t="s">
        <v>803</v>
      </c>
      <c r="D356" s="73" t="s">
        <v>377</v>
      </c>
      <c r="E356" s="73" t="s">
        <v>159</v>
      </c>
      <c r="F356" s="34" t="s">
        <v>817</v>
      </c>
      <c r="G356" s="34" t="s">
        <v>434</v>
      </c>
      <c r="H356" s="59" t="s">
        <v>816</v>
      </c>
      <c r="I356" s="34" t="s">
        <v>815</v>
      </c>
      <c r="J356" s="63" t="s">
        <v>810</v>
      </c>
      <c r="K356" s="63"/>
      <c r="L356" s="77"/>
      <c r="M356" s="59"/>
      <c r="N356" s="59"/>
      <c r="O356" s="59"/>
      <c r="P356" s="59"/>
      <c r="Q356" s="63"/>
      <c r="R356" s="63"/>
      <c r="S356" s="63"/>
      <c r="T356" s="58">
        <v>43384</v>
      </c>
      <c r="U356" s="63"/>
      <c r="V356" s="58">
        <v>44158</v>
      </c>
      <c r="W356" s="58"/>
      <c r="X356" s="58">
        <f>MAX(Játszóeszközök[[#This Row],[Időszakos ellenőrzés 2011.]:[Időszakos ellenőrzés 2020.]])</f>
        <v>44158</v>
      </c>
      <c r="Y356" s="57">
        <f t="shared" si="18"/>
        <v>2023</v>
      </c>
      <c r="Z356" s="34" t="s">
        <v>463</v>
      </c>
      <c r="AA356" s="59" t="s">
        <v>814</v>
      </c>
      <c r="AB356" s="58">
        <v>43937</v>
      </c>
      <c r="AC356" s="62"/>
      <c r="AD356" s="34"/>
      <c r="AE356" s="34" t="s">
        <v>157</v>
      </c>
      <c r="AF356" s="34" t="s">
        <v>156</v>
      </c>
      <c r="AG356" s="278"/>
    </row>
    <row r="357" spans="1:33" ht="12.75" x14ac:dyDescent="0.2">
      <c r="A357" s="56" t="s">
        <v>813</v>
      </c>
      <c r="B357" s="76" t="s">
        <v>804</v>
      </c>
      <c r="C357" s="73" t="s">
        <v>803</v>
      </c>
      <c r="D357" s="73" t="s">
        <v>377</v>
      </c>
      <c r="E357" s="73" t="s">
        <v>159</v>
      </c>
      <c r="F357" s="34" t="s">
        <v>812</v>
      </c>
      <c r="G357" s="34" t="s">
        <v>451</v>
      </c>
      <c r="H357" s="59" t="s">
        <v>458</v>
      </c>
      <c r="I357" s="34" t="s">
        <v>811</v>
      </c>
      <c r="J357" s="63" t="s">
        <v>810</v>
      </c>
      <c r="K357" s="63"/>
      <c r="L357" s="77"/>
      <c r="M357" s="59"/>
      <c r="N357" s="59"/>
      <c r="O357" s="59"/>
      <c r="P357" s="59"/>
      <c r="Q357" s="58">
        <v>42334</v>
      </c>
      <c r="R357" s="63"/>
      <c r="S357" s="63"/>
      <c r="T357" s="63"/>
      <c r="U357" s="63"/>
      <c r="V357" s="58">
        <v>44158</v>
      </c>
      <c r="W357" s="58"/>
      <c r="X357" s="58">
        <f>MAX(Játszóeszközök[[#This Row],[Időszakos ellenőrzés 2011.]:[Időszakos ellenőrzés 2020.]])</f>
        <v>44158</v>
      </c>
      <c r="Y357" s="57">
        <f t="shared" si="18"/>
        <v>2023</v>
      </c>
      <c r="Z357" s="34" t="s">
        <v>381</v>
      </c>
      <c r="AA357" s="59"/>
      <c r="AB357" s="58">
        <v>43937</v>
      </c>
      <c r="AC357" s="62"/>
      <c r="AD357" s="34"/>
      <c r="AE357" s="34" t="s">
        <v>157</v>
      </c>
      <c r="AF357" s="34" t="s">
        <v>156</v>
      </c>
      <c r="AG357" s="278"/>
    </row>
    <row r="358" spans="1:33" ht="12.75" x14ac:dyDescent="0.2">
      <c r="A358" s="56" t="s">
        <v>809</v>
      </c>
      <c r="B358" s="76" t="s">
        <v>804</v>
      </c>
      <c r="C358" s="73" t="s">
        <v>803</v>
      </c>
      <c r="D358" s="73" t="s">
        <v>377</v>
      </c>
      <c r="E358" s="73" t="s">
        <v>159</v>
      </c>
      <c r="F358" s="34" t="s">
        <v>808</v>
      </c>
      <c r="G358" s="34" t="s">
        <v>169</v>
      </c>
      <c r="H358" s="59" t="s">
        <v>807</v>
      </c>
      <c r="I358" s="34"/>
      <c r="J358" s="63" t="s">
        <v>806</v>
      </c>
      <c r="K358" s="63"/>
      <c r="L358" s="77"/>
      <c r="M358" s="59"/>
      <c r="N358" s="59"/>
      <c r="O358" s="59"/>
      <c r="P358" s="59"/>
      <c r="Q358" s="58">
        <v>42334</v>
      </c>
      <c r="R358" s="63"/>
      <c r="S358" s="63"/>
      <c r="T358" s="63"/>
      <c r="U358" s="63"/>
      <c r="V358" s="58">
        <v>44158</v>
      </c>
      <c r="W358" s="58"/>
      <c r="X358" s="58">
        <f>MAX(Játszóeszközök[[#This Row],[Időszakos ellenőrzés 2011.]:[Időszakos ellenőrzés 2020.]])</f>
        <v>44158</v>
      </c>
      <c r="Y358" s="57">
        <f t="shared" si="18"/>
        <v>2023</v>
      </c>
      <c r="Z358" s="34" t="s">
        <v>381</v>
      </c>
      <c r="AA358" s="59"/>
      <c r="AB358" s="58">
        <v>43937</v>
      </c>
      <c r="AC358" s="62"/>
      <c r="AD358" s="34"/>
      <c r="AE358" s="34" t="s">
        <v>157</v>
      </c>
      <c r="AF358" s="34" t="s">
        <v>156</v>
      </c>
      <c r="AG358" s="278"/>
    </row>
    <row r="359" spans="1:33" ht="12.75" x14ac:dyDescent="0.2">
      <c r="A359" s="56" t="s">
        <v>805</v>
      </c>
      <c r="B359" s="76" t="s">
        <v>804</v>
      </c>
      <c r="C359" s="73" t="s">
        <v>803</v>
      </c>
      <c r="D359" s="73" t="s">
        <v>377</v>
      </c>
      <c r="E359" s="73" t="s">
        <v>159</v>
      </c>
      <c r="F359" s="34" t="s">
        <v>802</v>
      </c>
      <c r="G359" s="34" t="s">
        <v>801</v>
      </c>
      <c r="H359" s="59" t="s">
        <v>800</v>
      </c>
      <c r="I359" s="34"/>
      <c r="J359" s="63" t="s">
        <v>799</v>
      </c>
      <c r="K359" s="63"/>
      <c r="L359" s="77"/>
      <c r="M359" s="59"/>
      <c r="N359" s="59"/>
      <c r="O359" s="59"/>
      <c r="P359" s="59"/>
      <c r="Q359" s="63"/>
      <c r="R359" s="58" t="s">
        <v>476</v>
      </c>
      <c r="S359" s="63"/>
      <c r="T359" s="63"/>
      <c r="U359" s="63"/>
      <c r="V359" s="58">
        <v>44158</v>
      </c>
      <c r="W359" s="58"/>
      <c r="X359" s="58">
        <f>MAX(Játszóeszközök[[#This Row],[Időszakos ellenőrzés 2011.]:[Időszakos ellenőrzés 2020.]])</f>
        <v>44158</v>
      </c>
      <c r="Y359" s="57">
        <f t="shared" si="18"/>
        <v>2023</v>
      </c>
      <c r="Z359" s="34" t="s">
        <v>381</v>
      </c>
      <c r="AA359" s="59"/>
      <c r="AB359" s="58">
        <v>43937</v>
      </c>
      <c r="AC359" s="62"/>
      <c r="AD359" s="34"/>
      <c r="AE359" s="34" t="s">
        <v>157</v>
      </c>
      <c r="AF359" s="34" t="s">
        <v>156</v>
      </c>
      <c r="AG359" s="278"/>
    </row>
    <row r="360" spans="1:33" ht="12.75" x14ac:dyDescent="0.2">
      <c r="A360" s="56" t="s">
        <v>798</v>
      </c>
      <c r="B360" s="76" t="s">
        <v>780</v>
      </c>
      <c r="C360" s="73" t="s">
        <v>427</v>
      </c>
      <c r="D360" s="73" t="s">
        <v>377</v>
      </c>
      <c r="E360" s="73" t="s">
        <v>159</v>
      </c>
      <c r="F360" s="34" t="s">
        <v>520</v>
      </c>
      <c r="G360" s="34" t="s">
        <v>505</v>
      </c>
      <c r="H360" s="59" t="s">
        <v>504</v>
      </c>
      <c r="I360" s="34" t="s">
        <v>797</v>
      </c>
      <c r="J360" s="63" t="s">
        <v>432</v>
      </c>
      <c r="K360" s="63"/>
      <c r="L360" s="77" t="s">
        <v>496</v>
      </c>
      <c r="M360" s="59"/>
      <c r="N360" s="59"/>
      <c r="O360" s="59"/>
      <c r="P360" s="59"/>
      <c r="Q360" s="63"/>
      <c r="R360" s="63"/>
      <c r="S360" s="63"/>
      <c r="T360" s="58">
        <v>43354</v>
      </c>
      <c r="U360" s="63"/>
      <c r="V360" s="75">
        <v>44158</v>
      </c>
      <c r="W360" s="75"/>
      <c r="X360" s="58">
        <f>MAX(Játszóeszközök[[#This Row],[Időszakos ellenőrzés 2011.]:[Időszakos ellenőrzés 2020.]])</f>
        <v>44158</v>
      </c>
      <c r="Y360" s="57">
        <f t="shared" si="18"/>
        <v>2023</v>
      </c>
      <c r="Z360" s="34" t="s">
        <v>463</v>
      </c>
      <c r="AA360" s="59" t="s">
        <v>760</v>
      </c>
      <c r="AB360" s="63"/>
      <c r="AC360" s="62"/>
      <c r="AD360" s="34"/>
      <c r="AE360" s="34" t="s">
        <v>157</v>
      </c>
      <c r="AF360" s="34" t="s">
        <v>156</v>
      </c>
      <c r="AG360" s="278"/>
    </row>
    <row r="361" spans="1:33" s="78" customFormat="1" ht="12.75" hidden="1" x14ac:dyDescent="0.2">
      <c r="A361" s="89" t="s">
        <v>796</v>
      </c>
      <c r="B361" s="88" t="s">
        <v>780</v>
      </c>
      <c r="C361" s="87" t="s">
        <v>427</v>
      </c>
      <c r="D361" s="87" t="s">
        <v>377</v>
      </c>
      <c r="E361" s="87" t="s">
        <v>445</v>
      </c>
      <c r="F361" s="79" t="s">
        <v>659</v>
      </c>
      <c r="G361" s="79" t="s">
        <v>505</v>
      </c>
      <c r="H361" s="82" t="s">
        <v>504</v>
      </c>
      <c r="I361" s="79" t="s">
        <v>795</v>
      </c>
      <c r="J361" s="81" t="s">
        <v>432</v>
      </c>
      <c r="K361" s="81"/>
      <c r="L361" s="86" t="s">
        <v>483</v>
      </c>
      <c r="M361" s="84">
        <v>40721</v>
      </c>
      <c r="N361" s="82"/>
      <c r="O361" s="82"/>
      <c r="P361" s="82"/>
      <c r="Q361" s="81"/>
      <c r="R361" s="81"/>
      <c r="S361" s="81"/>
      <c r="T361" s="81"/>
      <c r="U361" s="81"/>
      <c r="V361" s="81"/>
      <c r="W361" s="81"/>
      <c r="X361" s="84">
        <f>MAX(Játszóeszközök[[#This Row],[Időszakos ellenőrzés 2011.]:[Időszakos ellenőrzés 2020.]])</f>
        <v>40721</v>
      </c>
      <c r="Y361" s="83"/>
      <c r="Z361" s="79" t="s">
        <v>442</v>
      </c>
      <c r="AA361" s="82"/>
      <c r="AB361" s="81"/>
      <c r="AC361" s="96">
        <v>43299</v>
      </c>
      <c r="AD361" s="79"/>
      <c r="AE361" s="34" t="s">
        <v>157</v>
      </c>
      <c r="AF361" s="34" t="s">
        <v>156</v>
      </c>
      <c r="AG361" s="284"/>
    </row>
    <row r="362" spans="1:33" s="78" customFormat="1" ht="12.75" hidden="1" x14ac:dyDescent="0.2">
      <c r="A362" s="89" t="s">
        <v>794</v>
      </c>
      <c r="B362" s="88" t="s">
        <v>780</v>
      </c>
      <c r="C362" s="87" t="s">
        <v>427</v>
      </c>
      <c r="D362" s="87" t="s">
        <v>377</v>
      </c>
      <c r="E362" s="87" t="s">
        <v>445</v>
      </c>
      <c r="F362" s="79" t="s">
        <v>793</v>
      </c>
      <c r="G362" s="79" t="s">
        <v>505</v>
      </c>
      <c r="H362" s="82" t="s">
        <v>504</v>
      </c>
      <c r="I362" s="79" t="s">
        <v>792</v>
      </c>
      <c r="J362" s="81" t="s">
        <v>432</v>
      </c>
      <c r="K362" s="81"/>
      <c r="L362" s="86" t="s">
        <v>492</v>
      </c>
      <c r="M362" s="82"/>
      <c r="N362" s="82"/>
      <c r="O362" s="82"/>
      <c r="P362" s="82"/>
      <c r="Q362" s="81"/>
      <c r="R362" s="81"/>
      <c r="S362" s="81"/>
      <c r="T362" s="84">
        <v>43362</v>
      </c>
      <c r="U362" s="81"/>
      <c r="V362" s="81"/>
      <c r="W362" s="81"/>
      <c r="X362" s="84">
        <f>MAX(Játszóeszközök[[#This Row],[Időszakos ellenőrzés 2011.]:[Időszakos ellenőrzés 2020.]])</f>
        <v>43362</v>
      </c>
      <c r="Y362" s="83"/>
      <c r="Z362" s="79" t="s">
        <v>442</v>
      </c>
      <c r="AA362" s="82"/>
      <c r="AB362" s="81"/>
      <c r="AC362" s="96">
        <v>43363</v>
      </c>
      <c r="AD362" s="79"/>
      <c r="AE362" s="34" t="s">
        <v>157</v>
      </c>
      <c r="AF362" s="34" t="s">
        <v>156</v>
      </c>
      <c r="AG362" s="284"/>
    </row>
    <row r="363" spans="1:33" ht="12.75" x14ac:dyDescent="0.2">
      <c r="A363" s="56" t="s">
        <v>791</v>
      </c>
      <c r="B363" s="76" t="s">
        <v>780</v>
      </c>
      <c r="C363" s="73" t="s">
        <v>427</v>
      </c>
      <c r="D363" s="73" t="s">
        <v>377</v>
      </c>
      <c r="E363" s="73" t="s">
        <v>159</v>
      </c>
      <c r="F363" s="34" t="s">
        <v>790</v>
      </c>
      <c r="G363" s="34" t="s">
        <v>655</v>
      </c>
      <c r="H363" s="59" t="s">
        <v>735</v>
      </c>
      <c r="I363" s="34" t="s">
        <v>789</v>
      </c>
      <c r="J363" s="63" t="s">
        <v>432</v>
      </c>
      <c r="K363" s="63"/>
      <c r="L363" s="77"/>
      <c r="M363" s="59"/>
      <c r="N363" s="59"/>
      <c r="O363" s="59"/>
      <c r="P363" s="59"/>
      <c r="Q363" s="58">
        <v>42334</v>
      </c>
      <c r="R363" s="63"/>
      <c r="S363" s="63"/>
      <c r="T363" s="63"/>
      <c r="U363" s="63"/>
      <c r="V363" s="75">
        <v>44158</v>
      </c>
      <c r="W363" s="75"/>
      <c r="X363" s="58">
        <f>MAX(Játszóeszközök[[#This Row],[Időszakos ellenőrzés 2011.]:[Időszakos ellenőrzés 2020.]])</f>
        <v>44158</v>
      </c>
      <c r="Y363" s="57">
        <f t="shared" ref="Y363:Y380" si="19">IF(X363&gt;=44044,YEAR(X363)+3,YEAR(X363)+4)</f>
        <v>2023</v>
      </c>
      <c r="Z363" s="34" t="s">
        <v>430</v>
      </c>
      <c r="AA363" s="59"/>
      <c r="AB363" s="63"/>
      <c r="AC363" s="62"/>
      <c r="AD363" s="34"/>
      <c r="AE363" s="34" t="s">
        <v>157</v>
      </c>
      <c r="AF363" s="34" t="s">
        <v>156</v>
      </c>
      <c r="AG363" s="278"/>
    </row>
    <row r="364" spans="1:33" ht="12.75" x14ac:dyDescent="0.2">
      <c r="A364" s="56" t="s">
        <v>788</v>
      </c>
      <c r="B364" s="76" t="s">
        <v>780</v>
      </c>
      <c r="C364" s="73" t="s">
        <v>427</v>
      </c>
      <c r="D364" s="73" t="s">
        <v>377</v>
      </c>
      <c r="E364" s="73" t="s">
        <v>159</v>
      </c>
      <c r="F364" s="34" t="s">
        <v>787</v>
      </c>
      <c r="G364" s="34" t="s">
        <v>612</v>
      </c>
      <c r="H364" s="59" t="s">
        <v>786</v>
      </c>
      <c r="I364" s="34" t="s">
        <v>728</v>
      </c>
      <c r="J364" s="63" t="s">
        <v>476</v>
      </c>
      <c r="K364" s="63"/>
      <c r="L364" s="77"/>
      <c r="M364" s="59"/>
      <c r="N364" s="59"/>
      <c r="O364" s="59"/>
      <c r="P364" s="59"/>
      <c r="Q364" s="63"/>
      <c r="R364" s="58">
        <v>42570</v>
      </c>
      <c r="S364" s="63"/>
      <c r="T364" s="63"/>
      <c r="U364" s="63"/>
      <c r="V364" s="75">
        <v>44158</v>
      </c>
      <c r="W364" s="75"/>
      <c r="X364" s="58">
        <f>MAX(Játszóeszközök[[#This Row],[Időszakos ellenőrzés 2011.]:[Időszakos ellenőrzés 2020.]])</f>
        <v>44158</v>
      </c>
      <c r="Y364" s="57">
        <f t="shared" si="19"/>
        <v>2023</v>
      </c>
      <c r="Z364" s="34" t="s">
        <v>463</v>
      </c>
      <c r="AA364" s="59" t="s">
        <v>785</v>
      </c>
      <c r="AB364" s="58">
        <v>44060</v>
      </c>
      <c r="AC364" s="62"/>
      <c r="AD364" s="34"/>
      <c r="AE364" s="34" t="s">
        <v>157</v>
      </c>
      <c r="AF364" s="34" t="s">
        <v>156</v>
      </c>
      <c r="AG364" s="278"/>
    </row>
    <row r="365" spans="1:33" ht="12.75" x14ac:dyDescent="0.2">
      <c r="A365" s="56" t="s">
        <v>784</v>
      </c>
      <c r="B365" s="76" t="s">
        <v>780</v>
      </c>
      <c r="C365" s="73" t="s">
        <v>427</v>
      </c>
      <c r="D365" s="73" t="s">
        <v>377</v>
      </c>
      <c r="E365" s="73" t="s">
        <v>159</v>
      </c>
      <c r="F365" s="34" t="s">
        <v>783</v>
      </c>
      <c r="G365" s="34" t="s">
        <v>383</v>
      </c>
      <c r="H365" s="59" t="s">
        <v>782</v>
      </c>
      <c r="I365" s="34" t="s">
        <v>565</v>
      </c>
      <c r="J365" s="58">
        <v>43909</v>
      </c>
      <c r="K365" s="58"/>
      <c r="L365" s="72"/>
      <c r="M365" s="59"/>
      <c r="N365" s="59"/>
      <c r="O365" s="59"/>
      <c r="P365" s="59"/>
      <c r="Q365" s="63"/>
      <c r="R365" s="58"/>
      <c r="S365" s="63"/>
      <c r="T365" s="63"/>
      <c r="U365" s="63"/>
      <c r="V365" s="75">
        <v>43909</v>
      </c>
      <c r="W365" s="75"/>
      <c r="X365" s="58">
        <f>MAX(Játszóeszközök[[#This Row],[Időszakos ellenőrzés 2011.]:[Időszakos ellenőrzés 2020.]])</f>
        <v>43909</v>
      </c>
      <c r="Y365" s="57">
        <f t="shared" si="19"/>
        <v>2024</v>
      </c>
      <c r="Z365" s="34" t="s">
        <v>381</v>
      </c>
      <c r="AA365" s="59"/>
      <c r="AB365" s="63"/>
      <c r="AC365" s="62"/>
      <c r="AD365" s="34"/>
      <c r="AE365" s="34" t="s">
        <v>157</v>
      </c>
      <c r="AF365" s="34" t="s">
        <v>156</v>
      </c>
      <c r="AG365" s="278"/>
    </row>
    <row r="366" spans="1:33" ht="12.75" x14ac:dyDescent="0.2">
      <c r="A366" s="56" t="s">
        <v>781</v>
      </c>
      <c r="B366" s="76" t="s">
        <v>780</v>
      </c>
      <c r="C366" s="73" t="s">
        <v>427</v>
      </c>
      <c r="D366" s="73" t="s">
        <v>377</v>
      </c>
      <c r="E366" s="73" t="s">
        <v>159</v>
      </c>
      <c r="F366" s="34" t="s">
        <v>768</v>
      </c>
      <c r="G366" s="34" t="s">
        <v>383</v>
      </c>
      <c r="H366" s="59" t="s">
        <v>779</v>
      </c>
      <c r="I366" s="34" t="s">
        <v>766</v>
      </c>
      <c r="J366" s="58">
        <v>43909</v>
      </c>
      <c r="K366" s="58"/>
      <c r="L366" s="72"/>
      <c r="M366" s="59"/>
      <c r="N366" s="59"/>
      <c r="O366" s="59"/>
      <c r="P366" s="59"/>
      <c r="Q366" s="63"/>
      <c r="R366" s="58"/>
      <c r="S366" s="63"/>
      <c r="T366" s="63"/>
      <c r="U366" s="63"/>
      <c r="V366" s="75">
        <v>43909</v>
      </c>
      <c r="W366" s="75"/>
      <c r="X366" s="58">
        <f>MAX(Játszóeszközök[[#This Row],[Időszakos ellenőrzés 2011.]:[Időszakos ellenőrzés 2020.]])</f>
        <v>43909</v>
      </c>
      <c r="Y366" s="57">
        <f t="shared" si="19"/>
        <v>2024</v>
      </c>
      <c r="Z366" s="34" t="s">
        <v>381</v>
      </c>
      <c r="AA366" s="59"/>
      <c r="AB366" s="63"/>
      <c r="AC366" s="62"/>
      <c r="AD366" s="34"/>
      <c r="AE366" s="34" t="s">
        <v>157</v>
      </c>
      <c r="AF366" s="34" t="s">
        <v>156</v>
      </c>
      <c r="AG366" s="278"/>
    </row>
    <row r="367" spans="1:33" ht="12.75" x14ac:dyDescent="0.2">
      <c r="A367" s="56" t="s">
        <v>778</v>
      </c>
      <c r="B367" s="76" t="s">
        <v>769</v>
      </c>
      <c r="C367" s="73" t="s">
        <v>427</v>
      </c>
      <c r="D367" s="73" t="s">
        <v>377</v>
      </c>
      <c r="E367" s="73" t="s">
        <v>159</v>
      </c>
      <c r="F367" s="34" t="s">
        <v>520</v>
      </c>
      <c r="G367" s="34" t="s">
        <v>505</v>
      </c>
      <c r="H367" s="59" t="s">
        <v>504</v>
      </c>
      <c r="I367" s="34" t="s">
        <v>777</v>
      </c>
      <c r="J367" s="63" t="s">
        <v>432</v>
      </c>
      <c r="K367" s="63"/>
      <c r="L367" s="77" t="s">
        <v>496</v>
      </c>
      <c r="M367" s="59"/>
      <c r="N367" s="59"/>
      <c r="O367" s="59"/>
      <c r="P367" s="59"/>
      <c r="Q367" s="63"/>
      <c r="R367" s="63"/>
      <c r="S367" s="63"/>
      <c r="T367" s="107">
        <v>43384</v>
      </c>
      <c r="U367" s="63"/>
      <c r="V367" s="75">
        <v>44158</v>
      </c>
      <c r="W367" s="75"/>
      <c r="X367" s="107">
        <f>MAX(Játszóeszközök[[#This Row],[Időszakos ellenőrzés 2011.]:[Időszakos ellenőrzés 2020.]])</f>
        <v>44158</v>
      </c>
      <c r="Y367" s="57">
        <f t="shared" si="19"/>
        <v>2023</v>
      </c>
      <c r="Z367" s="34" t="s">
        <v>463</v>
      </c>
      <c r="AA367" s="59" t="s">
        <v>760</v>
      </c>
      <c r="AB367" s="63"/>
      <c r="AC367" s="62"/>
      <c r="AD367" s="34"/>
      <c r="AE367" s="34" t="s">
        <v>157</v>
      </c>
      <c r="AF367" s="34" t="s">
        <v>156</v>
      </c>
      <c r="AG367" s="278"/>
    </row>
    <row r="368" spans="1:33" ht="12.75" x14ac:dyDescent="0.2">
      <c r="A368" s="56" t="s">
        <v>776</v>
      </c>
      <c r="B368" s="76" t="s">
        <v>769</v>
      </c>
      <c r="C368" s="73" t="s">
        <v>427</v>
      </c>
      <c r="D368" s="73" t="s">
        <v>377</v>
      </c>
      <c r="E368" s="73" t="s">
        <v>159</v>
      </c>
      <c r="F368" s="34" t="s">
        <v>775</v>
      </c>
      <c r="G368" s="34" t="s">
        <v>655</v>
      </c>
      <c r="H368" s="59" t="s">
        <v>735</v>
      </c>
      <c r="I368" s="34" t="s">
        <v>774</v>
      </c>
      <c r="J368" s="63" t="s">
        <v>432</v>
      </c>
      <c r="K368" s="63"/>
      <c r="L368" s="77"/>
      <c r="M368" s="59"/>
      <c r="N368" s="59"/>
      <c r="O368" s="59"/>
      <c r="P368" s="59"/>
      <c r="Q368" s="63"/>
      <c r="R368" s="63"/>
      <c r="S368" s="63"/>
      <c r="T368" s="107">
        <v>43384</v>
      </c>
      <c r="U368" s="63"/>
      <c r="V368" s="75">
        <v>43909</v>
      </c>
      <c r="W368" s="75"/>
      <c r="X368" s="107">
        <f>MAX(Játszóeszközök[[#This Row],[Időszakos ellenőrzés 2011.]:[Időszakos ellenőrzés 2020.]])</f>
        <v>43909</v>
      </c>
      <c r="Y368" s="57">
        <f t="shared" si="19"/>
        <v>2024</v>
      </c>
      <c r="Z368" s="34" t="s">
        <v>381</v>
      </c>
      <c r="AA368" s="91"/>
      <c r="AB368" s="58"/>
      <c r="AC368" s="62"/>
      <c r="AD368" s="34"/>
      <c r="AE368" s="34" t="s">
        <v>157</v>
      </c>
      <c r="AF368" s="34" t="s">
        <v>156</v>
      </c>
      <c r="AG368" s="278"/>
    </row>
    <row r="369" spans="1:33" ht="12.75" x14ac:dyDescent="0.2">
      <c r="A369" s="56" t="s">
        <v>773</v>
      </c>
      <c r="B369" s="76" t="s">
        <v>769</v>
      </c>
      <c r="C369" s="73" t="s">
        <v>427</v>
      </c>
      <c r="D369" s="73" t="s">
        <v>377</v>
      </c>
      <c r="E369" s="73" t="s">
        <v>159</v>
      </c>
      <c r="F369" s="34" t="s">
        <v>393</v>
      </c>
      <c r="G369" s="34" t="s">
        <v>383</v>
      </c>
      <c r="H369" s="59" t="s">
        <v>772</v>
      </c>
      <c r="I369" s="34" t="s">
        <v>771</v>
      </c>
      <c r="J369" s="58">
        <v>43909</v>
      </c>
      <c r="K369" s="58"/>
      <c r="L369" s="72"/>
      <c r="M369" s="59"/>
      <c r="N369" s="59"/>
      <c r="O369" s="59"/>
      <c r="P369" s="59"/>
      <c r="Q369" s="63"/>
      <c r="R369" s="63"/>
      <c r="S369" s="63"/>
      <c r="T369" s="58"/>
      <c r="U369" s="63"/>
      <c r="V369" s="75">
        <v>43909</v>
      </c>
      <c r="W369" s="75"/>
      <c r="X369" s="107">
        <f>MAX(Játszóeszközök[[#This Row],[Időszakos ellenőrzés 2011.]:[Időszakos ellenőrzés 2020.]])</f>
        <v>43909</v>
      </c>
      <c r="Y369" s="57">
        <f t="shared" si="19"/>
        <v>2024</v>
      </c>
      <c r="Z369" s="34" t="s">
        <v>381</v>
      </c>
      <c r="AA369" s="91"/>
      <c r="AB369" s="58"/>
      <c r="AC369" s="62"/>
      <c r="AD369" s="34"/>
      <c r="AE369" s="34" t="s">
        <v>157</v>
      </c>
      <c r="AF369" s="34" t="s">
        <v>156</v>
      </c>
      <c r="AG369" s="278"/>
    </row>
    <row r="370" spans="1:33" ht="12.75" x14ac:dyDescent="0.2">
      <c r="A370" s="56" t="s">
        <v>770</v>
      </c>
      <c r="B370" s="76" t="s">
        <v>769</v>
      </c>
      <c r="C370" s="73" t="s">
        <v>427</v>
      </c>
      <c r="D370" s="73" t="s">
        <v>377</v>
      </c>
      <c r="E370" s="73" t="s">
        <v>159</v>
      </c>
      <c r="F370" s="34" t="s">
        <v>768</v>
      </c>
      <c r="G370" s="34" t="s">
        <v>383</v>
      </c>
      <c r="H370" s="59" t="s">
        <v>767</v>
      </c>
      <c r="I370" s="34" t="s">
        <v>766</v>
      </c>
      <c r="J370" s="58">
        <v>43909</v>
      </c>
      <c r="K370" s="58"/>
      <c r="L370" s="72"/>
      <c r="M370" s="59"/>
      <c r="N370" s="59"/>
      <c r="O370" s="59"/>
      <c r="P370" s="59"/>
      <c r="Q370" s="63"/>
      <c r="R370" s="63"/>
      <c r="S370" s="63"/>
      <c r="T370" s="58"/>
      <c r="U370" s="63"/>
      <c r="V370" s="75">
        <v>43909</v>
      </c>
      <c r="W370" s="75"/>
      <c r="X370" s="107">
        <f>MAX(Játszóeszközök[[#This Row],[Időszakos ellenőrzés 2011.]:[Időszakos ellenőrzés 2020.]])</f>
        <v>43909</v>
      </c>
      <c r="Y370" s="57">
        <f t="shared" si="19"/>
        <v>2024</v>
      </c>
      <c r="Z370" s="34" t="s">
        <v>381</v>
      </c>
      <c r="AA370" s="91"/>
      <c r="AB370" s="58"/>
      <c r="AC370" s="62"/>
      <c r="AD370" s="34"/>
      <c r="AE370" s="34" t="s">
        <v>157</v>
      </c>
      <c r="AF370" s="34" t="s">
        <v>156</v>
      </c>
      <c r="AG370" s="278"/>
    </row>
    <row r="371" spans="1:33" ht="12.75" x14ac:dyDescent="0.2">
      <c r="A371" s="56" t="s">
        <v>765</v>
      </c>
      <c r="B371" s="76" t="s">
        <v>743</v>
      </c>
      <c r="C371" s="73" t="s">
        <v>742</v>
      </c>
      <c r="D371" s="73" t="s">
        <v>377</v>
      </c>
      <c r="E371" s="73" t="s">
        <v>159</v>
      </c>
      <c r="F371" s="34" t="s">
        <v>764</v>
      </c>
      <c r="G371" s="34" t="s">
        <v>451</v>
      </c>
      <c r="H371" s="59" t="s">
        <v>763</v>
      </c>
      <c r="I371" s="34" t="s">
        <v>762</v>
      </c>
      <c r="J371" s="63" t="s">
        <v>432</v>
      </c>
      <c r="K371" s="63"/>
      <c r="L371" s="77" t="s">
        <v>761</v>
      </c>
      <c r="M371" s="59"/>
      <c r="N371" s="59"/>
      <c r="O371" s="59"/>
      <c r="P371" s="59"/>
      <c r="Q371" s="63"/>
      <c r="R371" s="63"/>
      <c r="S371" s="63"/>
      <c r="T371" s="58">
        <v>43384</v>
      </c>
      <c r="U371" s="63"/>
      <c r="V371" s="58">
        <v>44158</v>
      </c>
      <c r="W371" s="58"/>
      <c r="X371" s="58">
        <f>MAX(Játszóeszközök[[#This Row],[Időszakos ellenőrzés 2011.]:[Időszakos ellenőrzés 2020.]])</f>
        <v>44158</v>
      </c>
      <c r="Y371" s="57">
        <f t="shared" si="19"/>
        <v>2023</v>
      </c>
      <c r="Z371" s="34" t="s">
        <v>463</v>
      </c>
      <c r="AA371" s="59" t="s">
        <v>760</v>
      </c>
      <c r="AB371" s="58">
        <v>43944</v>
      </c>
      <c r="AC371" s="62"/>
      <c r="AD371" s="34"/>
      <c r="AE371" s="34" t="s">
        <v>157</v>
      </c>
      <c r="AF371" s="34" t="s">
        <v>156</v>
      </c>
      <c r="AG371" s="278"/>
    </row>
    <row r="372" spans="1:33" ht="12.75" x14ac:dyDescent="0.2">
      <c r="A372" s="56" t="s">
        <v>759</v>
      </c>
      <c r="B372" s="76" t="s">
        <v>743</v>
      </c>
      <c r="C372" s="73" t="s">
        <v>742</v>
      </c>
      <c r="D372" s="73" t="s">
        <v>377</v>
      </c>
      <c r="E372" s="73" t="s">
        <v>159</v>
      </c>
      <c r="F372" s="34" t="s">
        <v>758</v>
      </c>
      <c r="G372" s="34" t="s">
        <v>451</v>
      </c>
      <c r="H372" s="59" t="s">
        <v>757</v>
      </c>
      <c r="I372" s="34" t="s">
        <v>691</v>
      </c>
      <c r="J372" s="63" t="s">
        <v>432</v>
      </c>
      <c r="K372" s="63"/>
      <c r="L372" s="77"/>
      <c r="M372" s="59"/>
      <c r="N372" s="59"/>
      <c r="O372" s="59"/>
      <c r="P372" s="59"/>
      <c r="Q372" s="63"/>
      <c r="R372" s="63"/>
      <c r="S372" s="63"/>
      <c r="T372" s="58">
        <v>43384</v>
      </c>
      <c r="U372" s="63"/>
      <c r="V372" s="58">
        <v>44158</v>
      </c>
      <c r="W372" s="58"/>
      <c r="X372" s="58">
        <f>MAX(Játszóeszközök[[#This Row],[Időszakos ellenőrzés 2011.]:[Időszakos ellenőrzés 2020.]])</f>
        <v>44158</v>
      </c>
      <c r="Y372" s="57">
        <f t="shared" si="19"/>
        <v>2023</v>
      </c>
      <c r="Z372" s="34" t="s">
        <v>430</v>
      </c>
      <c r="AA372" s="59"/>
      <c r="AB372" s="58">
        <v>43944</v>
      </c>
      <c r="AC372" s="62"/>
      <c r="AD372" s="34"/>
      <c r="AE372" s="34" t="s">
        <v>157</v>
      </c>
      <c r="AF372" s="34" t="s">
        <v>156</v>
      </c>
      <c r="AG372" s="278"/>
    </row>
    <row r="373" spans="1:33" ht="12.75" x14ac:dyDescent="0.2">
      <c r="A373" s="56" t="s">
        <v>756</v>
      </c>
      <c r="B373" s="76" t="s">
        <v>743</v>
      </c>
      <c r="C373" s="73" t="s">
        <v>742</v>
      </c>
      <c r="D373" s="73" t="s">
        <v>377</v>
      </c>
      <c r="E373" s="73" t="s">
        <v>159</v>
      </c>
      <c r="F373" s="34" t="s">
        <v>695</v>
      </c>
      <c r="G373" s="34" t="s">
        <v>451</v>
      </c>
      <c r="H373" s="59" t="s">
        <v>694</v>
      </c>
      <c r="I373" s="34" t="s">
        <v>693</v>
      </c>
      <c r="J373" s="63" t="s">
        <v>432</v>
      </c>
      <c r="K373" s="63"/>
      <c r="L373" s="77"/>
      <c r="M373" s="59"/>
      <c r="N373" s="59"/>
      <c r="O373" s="59"/>
      <c r="P373" s="59"/>
      <c r="Q373" s="63"/>
      <c r="R373" s="63"/>
      <c r="S373" s="63"/>
      <c r="T373" s="58">
        <v>43384</v>
      </c>
      <c r="U373" s="63"/>
      <c r="V373" s="58">
        <v>44158</v>
      </c>
      <c r="W373" s="58"/>
      <c r="X373" s="58">
        <f>MAX(Játszóeszközök[[#This Row],[Időszakos ellenőrzés 2011.]:[Időszakos ellenőrzés 2020.]])</f>
        <v>44158</v>
      </c>
      <c r="Y373" s="57">
        <f t="shared" si="19"/>
        <v>2023</v>
      </c>
      <c r="Z373" s="34" t="s">
        <v>463</v>
      </c>
      <c r="AA373" s="59" t="s">
        <v>755</v>
      </c>
      <c r="AB373" s="58">
        <v>43944</v>
      </c>
      <c r="AC373" s="62"/>
      <c r="AD373" s="34"/>
      <c r="AE373" s="34" t="s">
        <v>157</v>
      </c>
      <c r="AF373" s="34" t="s">
        <v>156</v>
      </c>
      <c r="AG373" s="278"/>
    </row>
    <row r="374" spans="1:33" ht="25.5" x14ac:dyDescent="0.2">
      <c r="A374" s="56" t="s">
        <v>754</v>
      </c>
      <c r="B374" s="76" t="s">
        <v>743</v>
      </c>
      <c r="C374" s="73" t="s">
        <v>742</v>
      </c>
      <c r="D374" s="73" t="s">
        <v>377</v>
      </c>
      <c r="E374" s="73" t="s">
        <v>159</v>
      </c>
      <c r="F374" s="34" t="s">
        <v>753</v>
      </c>
      <c r="G374" s="34" t="s">
        <v>451</v>
      </c>
      <c r="H374" s="59" t="s">
        <v>752</v>
      </c>
      <c r="I374" s="34" t="s">
        <v>691</v>
      </c>
      <c r="J374" s="63" t="s">
        <v>432</v>
      </c>
      <c r="K374" s="63"/>
      <c r="L374" s="77" t="s">
        <v>751</v>
      </c>
      <c r="M374" s="59"/>
      <c r="N374" s="59"/>
      <c r="O374" s="59"/>
      <c r="P374" s="59"/>
      <c r="Q374" s="63"/>
      <c r="R374" s="63"/>
      <c r="S374" s="63"/>
      <c r="T374" s="58">
        <v>43384</v>
      </c>
      <c r="U374" s="63"/>
      <c r="V374" s="58">
        <v>44158</v>
      </c>
      <c r="W374" s="58"/>
      <c r="X374" s="58">
        <f>MAX(Játszóeszközök[[#This Row],[Időszakos ellenőrzés 2011.]:[Időszakos ellenőrzés 2020.]])</f>
        <v>44158</v>
      </c>
      <c r="Y374" s="57">
        <f t="shared" si="19"/>
        <v>2023</v>
      </c>
      <c r="Z374" s="34" t="s">
        <v>463</v>
      </c>
      <c r="AA374" s="69" t="s">
        <v>750</v>
      </c>
      <c r="AB374" s="77" t="s">
        <v>749</v>
      </c>
      <c r="AC374" s="62"/>
      <c r="AD374" s="34"/>
      <c r="AE374" s="34" t="s">
        <v>157</v>
      </c>
      <c r="AF374" s="34" t="s">
        <v>156</v>
      </c>
      <c r="AG374" s="278"/>
    </row>
    <row r="375" spans="1:33" ht="51" x14ac:dyDescent="0.2">
      <c r="A375" s="56" t="s">
        <v>748</v>
      </c>
      <c r="B375" s="76" t="s">
        <v>743</v>
      </c>
      <c r="C375" s="73" t="s">
        <v>742</v>
      </c>
      <c r="D375" s="73" t="s">
        <v>377</v>
      </c>
      <c r="E375" s="73" t="s">
        <v>159</v>
      </c>
      <c r="F375" s="34" t="s">
        <v>699</v>
      </c>
      <c r="G375" s="34" t="s">
        <v>451</v>
      </c>
      <c r="H375" s="59" t="s">
        <v>698</v>
      </c>
      <c r="I375" s="34" t="s">
        <v>691</v>
      </c>
      <c r="J375" s="63" t="s">
        <v>432</v>
      </c>
      <c r="K375" s="63"/>
      <c r="L375" s="77" t="s">
        <v>747</v>
      </c>
      <c r="M375" s="59"/>
      <c r="N375" s="59"/>
      <c r="O375" s="59"/>
      <c r="P375" s="59"/>
      <c r="Q375" s="63"/>
      <c r="R375" s="63"/>
      <c r="S375" s="63"/>
      <c r="T375" s="58">
        <v>43384</v>
      </c>
      <c r="U375" s="63"/>
      <c r="V375" s="58">
        <v>44158</v>
      </c>
      <c r="W375" s="58"/>
      <c r="X375" s="58">
        <f>MAX(Játszóeszközök[[#This Row],[Időszakos ellenőrzés 2011.]:[Időszakos ellenőrzés 2020.]])</f>
        <v>44158</v>
      </c>
      <c r="Y375" s="57">
        <f t="shared" si="19"/>
        <v>2023</v>
      </c>
      <c r="Z375" s="34" t="s">
        <v>463</v>
      </c>
      <c r="AA375" s="69" t="s">
        <v>746</v>
      </c>
      <c r="AB375" s="77" t="s">
        <v>745</v>
      </c>
      <c r="AC375" s="62"/>
      <c r="AD375" s="34"/>
      <c r="AE375" s="34" t="s">
        <v>157</v>
      </c>
      <c r="AF375" s="34" t="s">
        <v>156</v>
      </c>
      <c r="AG375" s="278"/>
    </row>
    <row r="376" spans="1:33" ht="12.75" x14ac:dyDescent="0.2">
      <c r="A376" s="56" t="s">
        <v>744</v>
      </c>
      <c r="B376" s="76" t="s">
        <v>743</v>
      </c>
      <c r="C376" s="73" t="s">
        <v>742</v>
      </c>
      <c r="D376" s="73" t="s">
        <v>377</v>
      </c>
      <c r="E376" s="73" t="s">
        <v>159</v>
      </c>
      <c r="F376" s="34" t="s">
        <v>741</v>
      </c>
      <c r="G376" s="34" t="s">
        <v>655</v>
      </c>
      <c r="H376" s="59" t="s">
        <v>740</v>
      </c>
      <c r="I376" s="34" t="s">
        <v>691</v>
      </c>
      <c r="J376" s="63" t="s">
        <v>432</v>
      </c>
      <c r="K376" s="63"/>
      <c r="L376" s="77"/>
      <c r="M376" s="59"/>
      <c r="N376" s="59"/>
      <c r="O376" s="59"/>
      <c r="P376" s="59"/>
      <c r="Q376" s="58">
        <v>42334</v>
      </c>
      <c r="R376" s="63"/>
      <c r="S376" s="63"/>
      <c r="T376" s="63"/>
      <c r="U376" s="63"/>
      <c r="V376" s="58">
        <v>44158</v>
      </c>
      <c r="W376" s="58"/>
      <c r="X376" s="58">
        <f>MAX(Játszóeszközök[[#This Row],[Időszakos ellenőrzés 2011.]:[Időszakos ellenőrzés 2020.]])</f>
        <v>44158</v>
      </c>
      <c r="Y376" s="57">
        <f t="shared" si="19"/>
        <v>2023</v>
      </c>
      <c r="Z376" s="34" t="s">
        <v>381</v>
      </c>
      <c r="AA376" s="59"/>
      <c r="AB376" s="58">
        <v>43944</v>
      </c>
      <c r="AC376" s="62"/>
      <c r="AD376" s="34"/>
      <c r="AE376" s="34" t="s">
        <v>157</v>
      </c>
      <c r="AF376" s="34" t="s">
        <v>156</v>
      </c>
      <c r="AG376" s="278"/>
    </row>
    <row r="377" spans="1:33" ht="12.75" x14ac:dyDescent="0.2">
      <c r="A377" s="56" t="s">
        <v>739</v>
      </c>
      <c r="B377" s="76" t="s">
        <v>732</v>
      </c>
      <c r="C377" s="73" t="s">
        <v>731</v>
      </c>
      <c r="D377" s="73" t="s">
        <v>377</v>
      </c>
      <c r="E377" s="73" t="s">
        <v>159</v>
      </c>
      <c r="F377" s="34" t="s">
        <v>520</v>
      </c>
      <c r="G377" s="34" t="s">
        <v>505</v>
      </c>
      <c r="H377" s="59" t="s">
        <v>504</v>
      </c>
      <c r="I377" s="34" t="s">
        <v>738</v>
      </c>
      <c r="J377" s="63" t="s">
        <v>432</v>
      </c>
      <c r="K377" s="63"/>
      <c r="L377" s="77" t="s">
        <v>496</v>
      </c>
      <c r="M377" s="59"/>
      <c r="N377" s="59"/>
      <c r="O377" s="59"/>
      <c r="P377" s="59"/>
      <c r="Q377" s="63"/>
      <c r="R377" s="63"/>
      <c r="S377" s="63"/>
      <c r="T377" s="58">
        <v>43384</v>
      </c>
      <c r="U377" s="63"/>
      <c r="V377" s="63"/>
      <c r="W377" s="63"/>
      <c r="X377" s="58">
        <f>MAX(Játszóeszközök[[#This Row],[Időszakos ellenőrzés 2011.]:[Időszakos ellenőrzés 2020.]])</f>
        <v>43384</v>
      </c>
      <c r="Y377" s="57">
        <f t="shared" si="19"/>
        <v>2022</v>
      </c>
      <c r="Z377" s="34" t="s">
        <v>517</v>
      </c>
      <c r="AA377" s="59"/>
      <c r="AB377" s="63"/>
      <c r="AC377" s="62"/>
      <c r="AD377" s="34"/>
      <c r="AE377" s="34" t="s">
        <v>157</v>
      </c>
      <c r="AF377" s="34" t="s">
        <v>156</v>
      </c>
      <c r="AG377" s="278"/>
    </row>
    <row r="378" spans="1:33" ht="12.75" x14ac:dyDescent="0.2">
      <c r="A378" s="56" t="s">
        <v>737</v>
      </c>
      <c r="B378" s="76" t="s">
        <v>732</v>
      </c>
      <c r="C378" s="73" t="s">
        <v>731</v>
      </c>
      <c r="D378" s="73" t="s">
        <v>377</v>
      </c>
      <c r="E378" s="73" t="s">
        <v>159</v>
      </c>
      <c r="F378" s="34" t="s">
        <v>736</v>
      </c>
      <c r="G378" s="34" t="s">
        <v>655</v>
      </c>
      <c r="H378" s="59" t="s">
        <v>735</v>
      </c>
      <c r="I378" s="34" t="s">
        <v>734</v>
      </c>
      <c r="J378" s="63" t="s">
        <v>432</v>
      </c>
      <c r="K378" s="63"/>
      <c r="L378" s="77"/>
      <c r="M378" s="59"/>
      <c r="N378" s="59"/>
      <c r="O378" s="59"/>
      <c r="P378" s="59"/>
      <c r="Q378" s="63"/>
      <c r="R378" s="63"/>
      <c r="S378" s="63"/>
      <c r="T378" s="58">
        <v>43384</v>
      </c>
      <c r="U378" s="63"/>
      <c r="V378" s="63"/>
      <c r="W378" s="63"/>
      <c r="X378" s="58">
        <f>MAX(Játszóeszközök[[#This Row],[Időszakos ellenőrzés 2011.]:[Időszakos ellenőrzés 2020.]])</f>
        <v>43384</v>
      </c>
      <c r="Y378" s="57">
        <f t="shared" si="19"/>
        <v>2022</v>
      </c>
      <c r="Z378" s="34" t="s">
        <v>517</v>
      </c>
      <c r="AA378" s="59"/>
      <c r="AB378" s="63"/>
      <c r="AC378" s="62"/>
      <c r="AD378" s="34"/>
      <c r="AE378" s="34" t="s">
        <v>157</v>
      </c>
      <c r="AF378" s="34" t="s">
        <v>156</v>
      </c>
      <c r="AG378" s="278"/>
    </row>
    <row r="379" spans="1:33" ht="12.75" x14ac:dyDescent="0.2">
      <c r="A379" s="56" t="s">
        <v>733</v>
      </c>
      <c r="B379" s="76" t="s">
        <v>732</v>
      </c>
      <c r="C379" s="73" t="s">
        <v>731</v>
      </c>
      <c r="D379" s="73" t="s">
        <v>377</v>
      </c>
      <c r="E379" s="73" t="s">
        <v>159</v>
      </c>
      <c r="F379" s="34" t="s">
        <v>730</v>
      </c>
      <c r="G379" s="34" t="s">
        <v>612</v>
      </c>
      <c r="H379" s="59" t="s">
        <v>729</v>
      </c>
      <c r="I379" s="34" t="s">
        <v>728</v>
      </c>
      <c r="J379" s="63" t="s">
        <v>476</v>
      </c>
      <c r="K379" s="63"/>
      <c r="L379" s="77"/>
      <c r="M379" s="59"/>
      <c r="N379" s="59"/>
      <c r="O379" s="59"/>
      <c r="P379" s="59"/>
      <c r="Q379" s="63"/>
      <c r="R379" s="58">
        <v>42566</v>
      </c>
      <c r="S379" s="63"/>
      <c r="T379" s="63"/>
      <c r="U379" s="63"/>
      <c r="V379" s="58">
        <v>44158</v>
      </c>
      <c r="W379" s="58"/>
      <c r="X379" s="58">
        <f>MAX(Játszóeszközök[[#This Row],[Időszakos ellenőrzés 2011.]:[Időszakos ellenőrzés 2020.]])</f>
        <v>44158</v>
      </c>
      <c r="Y379" s="57">
        <f t="shared" si="19"/>
        <v>2023</v>
      </c>
      <c r="Z379" s="34" t="s">
        <v>463</v>
      </c>
      <c r="AA379" s="59" t="s">
        <v>727</v>
      </c>
      <c r="AB379" s="63"/>
      <c r="AC379" s="62"/>
      <c r="AD379" s="34"/>
      <c r="AE379" s="34" t="s">
        <v>157</v>
      </c>
      <c r="AF379" s="34" t="s">
        <v>156</v>
      </c>
      <c r="AG379" s="278"/>
    </row>
    <row r="380" spans="1:33" ht="12.75" x14ac:dyDescent="0.2">
      <c r="A380" s="56" t="s">
        <v>726</v>
      </c>
      <c r="B380" s="76" t="s">
        <v>711</v>
      </c>
      <c r="C380" s="73" t="s">
        <v>710</v>
      </c>
      <c r="D380" s="73" t="s">
        <v>377</v>
      </c>
      <c r="E380" s="73" t="s">
        <v>159</v>
      </c>
      <c r="F380" s="70" t="s">
        <v>725</v>
      </c>
      <c r="G380" s="34" t="s">
        <v>505</v>
      </c>
      <c r="H380" s="59" t="s">
        <v>504</v>
      </c>
      <c r="I380" s="34" t="s">
        <v>724</v>
      </c>
      <c r="J380" s="63" t="s">
        <v>432</v>
      </c>
      <c r="K380" s="63"/>
      <c r="L380" s="77" t="s">
        <v>723</v>
      </c>
      <c r="M380" s="59"/>
      <c r="N380" s="59"/>
      <c r="O380" s="59"/>
      <c r="P380" s="59"/>
      <c r="Q380" s="63"/>
      <c r="R380" s="63"/>
      <c r="S380" s="63"/>
      <c r="T380" s="58">
        <v>43398</v>
      </c>
      <c r="U380" s="63"/>
      <c r="V380" s="63"/>
      <c r="W380" s="63"/>
      <c r="X380" s="58">
        <f>MAX(Játszóeszközök[[#This Row],[Időszakos ellenőrzés 2011.]:[Időszakos ellenőrzés 2020.]])</f>
        <v>43398</v>
      </c>
      <c r="Y380" s="57">
        <f t="shared" si="19"/>
        <v>2022</v>
      </c>
      <c r="Z380" s="34" t="s">
        <v>517</v>
      </c>
      <c r="AA380" s="90"/>
      <c r="AB380" s="72">
        <v>40793</v>
      </c>
      <c r="AC380" s="62"/>
      <c r="AD380" s="34"/>
      <c r="AE380" s="34" t="s">
        <v>157</v>
      </c>
      <c r="AF380" s="34" t="s">
        <v>156</v>
      </c>
      <c r="AG380" s="278"/>
    </row>
    <row r="381" spans="1:33" s="78" customFormat="1" ht="12.75" hidden="1" x14ac:dyDescent="0.2">
      <c r="A381" s="89" t="s">
        <v>722</v>
      </c>
      <c r="B381" s="88" t="s">
        <v>711</v>
      </c>
      <c r="C381" s="87" t="s">
        <v>710</v>
      </c>
      <c r="D381" s="87" t="s">
        <v>377</v>
      </c>
      <c r="E381" s="87" t="s">
        <v>445</v>
      </c>
      <c r="F381" s="79" t="s">
        <v>721</v>
      </c>
      <c r="G381" s="79" t="s">
        <v>505</v>
      </c>
      <c r="H381" s="82" t="s">
        <v>504</v>
      </c>
      <c r="I381" s="79" t="s">
        <v>720</v>
      </c>
      <c r="J381" s="81" t="s">
        <v>432</v>
      </c>
      <c r="K381" s="81"/>
      <c r="L381" s="86"/>
      <c r="M381" s="82"/>
      <c r="N381" s="82"/>
      <c r="O381" s="82"/>
      <c r="P381" s="82"/>
      <c r="Q381" s="81"/>
      <c r="R381" s="81"/>
      <c r="S381" s="81"/>
      <c r="T381" s="81"/>
      <c r="U381" s="81"/>
      <c r="V381" s="81"/>
      <c r="W381" s="81"/>
      <c r="X381" s="84"/>
      <c r="Y381" s="83"/>
      <c r="Z381" s="79" t="s">
        <v>442</v>
      </c>
      <c r="AA381" s="93"/>
      <c r="AB381" s="92">
        <v>40793</v>
      </c>
      <c r="AC381" s="96">
        <v>41702</v>
      </c>
      <c r="AD381" s="79"/>
      <c r="AE381" s="34" t="s">
        <v>157</v>
      </c>
      <c r="AF381" s="34" t="s">
        <v>156</v>
      </c>
      <c r="AG381" s="284"/>
    </row>
    <row r="382" spans="1:33" ht="12.75" x14ac:dyDescent="0.2">
      <c r="A382" s="56" t="s">
        <v>719</v>
      </c>
      <c r="B382" s="76" t="s">
        <v>711</v>
      </c>
      <c r="C382" s="73" t="s">
        <v>710</v>
      </c>
      <c r="D382" s="73" t="s">
        <v>377</v>
      </c>
      <c r="E382" s="73" t="s">
        <v>159</v>
      </c>
      <c r="F382" s="34" t="s">
        <v>718</v>
      </c>
      <c r="G382" s="34" t="s">
        <v>708</v>
      </c>
      <c r="H382" s="69" t="s">
        <v>717</v>
      </c>
      <c r="I382" s="34"/>
      <c r="J382" s="100" t="s">
        <v>706</v>
      </c>
      <c r="K382" s="100"/>
      <c r="L382" s="106"/>
      <c r="M382" s="101"/>
      <c r="N382" s="101"/>
      <c r="O382" s="101"/>
      <c r="P382" s="101"/>
      <c r="Q382" s="100"/>
      <c r="R382" s="100"/>
      <c r="S382" s="100"/>
      <c r="T382" s="58">
        <v>43398</v>
      </c>
      <c r="U382" s="100"/>
      <c r="V382" s="100"/>
      <c r="W382" s="100"/>
      <c r="X382" s="58">
        <f>MAX(Játszóeszközök[[#This Row],[Időszakos ellenőrzés 2011.]:[Időszakos ellenőrzés 2020.]])</f>
        <v>43398</v>
      </c>
      <c r="Y382" s="57">
        <f t="shared" ref="Y382:Y395" si="20">IF(X382&gt;=44044,YEAR(X382)+3,YEAR(X382)+4)</f>
        <v>2022</v>
      </c>
      <c r="Z382" s="34" t="s">
        <v>517</v>
      </c>
      <c r="AA382" s="90"/>
      <c r="AB382" s="72"/>
      <c r="AC382" s="62"/>
      <c r="AD382" s="34"/>
      <c r="AE382" s="34" t="s">
        <v>157</v>
      </c>
      <c r="AF382" s="34" t="s">
        <v>156</v>
      </c>
      <c r="AG382" s="278"/>
    </row>
    <row r="383" spans="1:33" ht="12.75" x14ac:dyDescent="0.2">
      <c r="A383" s="56" t="s">
        <v>716</v>
      </c>
      <c r="B383" s="76" t="s">
        <v>711</v>
      </c>
      <c r="C383" s="73" t="s">
        <v>710</v>
      </c>
      <c r="D383" s="73" t="s">
        <v>377</v>
      </c>
      <c r="E383" s="73" t="s">
        <v>159</v>
      </c>
      <c r="F383" s="34" t="s">
        <v>715</v>
      </c>
      <c r="G383" s="70" t="s">
        <v>714</v>
      </c>
      <c r="H383" s="69" t="s">
        <v>713</v>
      </c>
      <c r="I383" s="34"/>
      <c r="J383" s="100" t="s">
        <v>706</v>
      </c>
      <c r="K383" s="100"/>
      <c r="L383" s="106"/>
      <c r="M383" s="101"/>
      <c r="N383" s="101"/>
      <c r="O383" s="101"/>
      <c r="P383" s="101"/>
      <c r="Q383" s="100"/>
      <c r="R383" s="100"/>
      <c r="S383" s="100"/>
      <c r="T383" s="58">
        <v>43398</v>
      </c>
      <c r="U383" s="100"/>
      <c r="V383" s="100"/>
      <c r="W383" s="100"/>
      <c r="X383" s="58">
        <f>MAX(Játszóeszközök[[#This Row],[Időszakos ellenőrzés 2011.]:[Időszakos ellenőrzés 2020.]])</f>
        <v>43398</v>
      </c>
      <c r="Y383" s="57">
        <f t="shared" si="20"/>
        <v>2022</v>
      </c>
      <c r="Z383" s="34" t="s">
        <v>517</v>
      </c>
      <c r="AA383" s="90"/>
      <c r="AB383" s="72"/>
      <c r="AC383" s="62"/>
      <c r="AD383" s="34"/>
      <c r="AE383" s="34" t="s">
        <v>157</v>
      </c>
      <c r="AF383" s="34" t="s">
        <v>156</v>
      </c>
      <c r="AG383" s="278"/>
    </row>
    <row r="384" spans="1:33" ht="12.75" x14ac:dyDescent="0.2">
      <c r="A384" s="56" t="s">
        <v>712</v>
      </c>
      <c r="B384" s="76" t="s">
        <v>711</v>
      </c>
      <c r="C384" s="73" t="s">
        <v>710</v>
      </c>
      <c r="D384" s="73" t="s">
        <v>377</v>
      </c>
      <c r="E384" s="73" t="s">
        <v>159</v>
      </c>
      <c r="F384" s="34" t="s">
        <v>709</v>
      </c>
      <c r="G384" s="34" t="s">
        <v>708</v>
      </c>
      <c r="H384" s="69" t="s">
        <v>707</v>
      </c>
      <c r="I384" s="34"/>
      <c r="J384" s="100" t="s">
        <v>706</v>
      </c>
      <c r="K384" s="100"/>
      <c r="L384" s="106"/>
      <c r="M384" s="101"/>
      <c r="N384" s="101"/>
      <c r="O384" s="101"/>
      <c r="P384" s="101"/>
      <c r="Q384" s="100"/>
      <c r="R384" s="100"/>
      <c r="S384" s="100"/>
      <c r="T384" s="58">
        <v>43398</v>
      </c>
      <c r="U384" s="100"/>
      <c r="V384" s="100"/>
      <c r="W384" s="100"/>
      <c r="X384" s="58">
        <f>MAX(Játszóeszközök[[#This Row],[Időszakos ellenőrzés 2011.]:[Időszakos ellenőrzés 2020.]])</f>
        <v>43398</v>
      </c>
      <c r="Y384" s="57">
        <f t="shared" si="20"/>
        <v>2022</v>
      </c>
      <c r="Z384" s="34" t="s">
        <v>517</v>
      </c>
      <c r="AA384" s="90"/>
      <c r="AB384" s="72"/>
      <c r="AC384" s="62"/>
      <c r="AD384" s="34"/>
      <c r="AE384" s="34" t="s">
        <v>157</v>
      </c>
      <c r="AF384" s="34" t="s">
        <v>156</v>
      </c>
      <c r="AG384" s="278"/>
    </row>
    <row r="385" spans="1:33" ht="12.75" x14ac:dyDescent="0.2">
      <c r="A385" s="56" t="s">
        <v>705</v>
      </c>
      <c r="B385" s="76" t="s">
        <v>683</v>
      </c>
      <c r="C385" s="73" t="s">
        <v>682</v>
      </c>
      <c r="D385" s="73" t="s">
        <v>377</v>
      </c>
      <c r="E385" s="73" t="s">
        <v>159</v>
      </c>
      <c r="F385" s="34" t="s">
        <v>704</v>
      </c>
      <c r="G385" s="34" t="s">
        <v>434</v>
      </c>
      <c r="H385" s="59" t="s">
        <v>703</v>
      </c>
      <c r="I385" s="34" t="s">
        <v>702</v>
      </c>
      <c r="J385" s="58">
        <v>38995</v>
      </c>
      <c r="K385" s="58"/>
      <c r="L385" s="72" t="s">
        <v>701</v>
      </c>
      <c r="M385" s="91"/>
      <c r="N385" s="91"/>
      <c r="O385" s="91"/>
      <c r="P385" s="91"/>
      <c r="Q385" s="58"/>
      <c r="R385" s="58"/>
      <c r="S385" s="58"/>
      <c r="T385" s="58">
        <v>43398</v>
      </c>
      <c r="U385" s="58"/>
      <c r="V385" s="58"/>
      <c r="W385" s="58"/>
      <c r="X385" s="58">
        <f>MAX(Játszóeszközök[[#This Row],[Időszakos ellenőrzés 2011.]:[Időszakos ellenőrzés 2020.]])</f>
        <v>43398</v>
      </c>
      <c r="Y385" s="57">
        <f t="shared" si="20"/>
        <v>2022</v>
      </c>
      <c r="Z385" s="34" t="s">
        <v>517</v>
      </c>
      <c r="AA385" s="59"/>
      <c r="AB385" s="63"/>
      <c r="AC385" s="62"/>
      <c r="AD385" s="34"/>
      <c r="AE385" s="34" t="s">
        <v>157</v>
      </c>
      <c r="AF385" s="34" t="s">
        <v>156</v>
      </c>
      <c r="AG385" s="278"/>
    </row>
    <row r="386" spans="1:33" ht="12.75" x14ac:dyDescent="0.2">
      <c r="A386" s="56" t="s">
        <v>700</v>
      </c>
      <c r="B386" s="76" t="s">
        <v>683</v>
      </c>
      <c r="C386" s="73" t="s">
        <v>682</v>
      </c>
      <c r="D386" s="73" t="s">
        <v>377</v>
      </c>
      <c r="E386" s="73" t="s">
        <v>159</v>
      </c>
      <c r="F386" s="34" t="s">
        <v>699</v>
      </c>
      <c r="G386" s="34" t="s">
        <v>451</v>
      </c>
      <c r="H386" s="59" t="s">
        <v>698</v>
      </c>
      <c r="I386" s="34" t="s">
        <v>681</v>
      </c>
      <c r="J386" s="58">
        <v>38995</v>
      </c>
      <c r="K386" s="58"/>
      <c r="L386" s="72" t="s">
        <v>697</v>
      </c>
      <c r="M386" s="91"/>
      <c r="N386" s="91"/>
      <c r="O386" s="91"/>
      <c r="P386" s="91"/>
      <c r="Q386" s="58"/>
      <c r="R386" s="58"/>
      <c r="S386" s="58"/>
      <c r="T386" s="58">
        <v>43398</v>
      </c>
      <c r="U386" s="58"/>
      <c r="V386" s="58"/>
      <c r="W386" s="58"/>
      <c r="X386" s="58">
        <f>MAX(Játszóeszközök[[#This Row],[Időszakos ellenőrzés 2011.]:[Időszakos ellenőrzés 2020.]])</f>
        <v>43398</v>
      </c>
      <c r="Y386" s="57">
        <f t="shared" si="20"/>
        <v>2022</v>
      </c>
      <c r="Z386" s="34" t="s">
        <v>517</v>
      </c>
      <c r="AA386" s="59"/>
      <c r="AB386" s="63"/>
      <c r="AC386" s="62"/>
      <c r="AD386" s="34"/>
      <c r="AE386" s="34" t="s">
        <v>157</v>
      </c>
      <c r="AF386" s="34" t="s">
        <v>156</v>
      </c>
      <c r="AG386" s="278"/>
    </row>
    <row r="387" spans="1:33" ht="12.75" x14ac:dyDescent="0.2">
      <c r="A387" s="56" t="s">
        <v>696</v>
      </c>
      <c r="B387" s="76" t="s">
        <v>683</v>
      </c>
      <c r="C387" s="73" t="s">
        <v>682</v>
      </c>
      <c r="D387" s="73" t="s">
        <v>377</v>
      </c>
      <c r="E387" s="73" t="s">
        <v>159</v>
      </c>
      <c r="F387" s="34" t="s">
        <v>695</v>
      </c>
      <c r="G387" s="34" t="s">
        <v>451</v>
      </c>
      <c r="H387" s="59" t="s">
        <v>694</v>
      </c>
      <c r="I387" s="34" t="s">
        <v>693</v>
      </c>
      <c r="J387" s="58">
        <v>38995</v>
      </c>
      <c r="K387" s="58"/>
      <c r="L387" s="72"/>
      <c r="M387" s="91"/>
      <c r="N387" s="91"/>
      <c r="O387" s="91"/>
      <c r="P387" s="91"/>
      <c r="Q387" s="58"/>
      <c r="R387" s="58"/>
      <c r="S387" s="58"/>
      <c r="T387" s="58">
        <v>43398</v>
      </c>
      <c r="U387" s="58"/>
      <c r="V387" s="58"/>
      <c r="W387" s="58"/>
      <c r="X387" s="58">
        <f>MAX(Játszóeszközök[[#This Row],[Időszakos ellenőrzés 2011.]:[Időszakos ellenőrzés 2020.]])</f>
        <v>43398</v>
      </c>
      <c r="Y387" s="57">
        <f t="shared" si="20"/>
        <v>2022</v>
      </c>
      <c r="Z387" s="34" t="s">
        <v>517</v>
      </c>
      <c r="AA387" s="59"/>
      <c r="AB387" s="63"/>
      <c r="AC387" s="62"/>
      <c r="AD387" s="34"/>
      <c r="AE387" s="34" t="s">
        <v>157</v>
      </c>
      <c r="AF387" s="34" t="s">
        <v>156</v>
      </c>
      <c r="AG387" s="278"/>
    </row>
    <row r="388" spans="1:33" ht="12.75" x14ac:dyDescent="0.2">
      <c r="A388" s="56" t="s">
        <v>692</v>
      </c>
      <c r="B388" s="76" t="s">
        <v>683</v>
      </c>
      <c r="C388" s="73" t="s">
        <v>682</v>
      </c>
      <c r="D388" s="73" t="s">
        <v>377</v>
      </c>
      <c r="E388" s="73" t="s">
        <v>159</v>
      </c>
      <c r="F388" s="34" t="s">
        <v>452</v>
      </c>
      <c r="G388" s="34" t="s">
        <v>451</v>
      </c>
      <c r="H388" s="59" t="s">
        <v>450</v>
      </c>
      <c r="I388" s="34" t="s">
        <v>691</v>
      </c>
      <c r="J388" s="58">
        <v>38995</v>
      </c>
      <c r="K388" s="58"/>
      <c r="L388" s="72"/>
      <c r="M388" s="91"/>
      <c r="N388" s="91"/>
      <c r="O388" s="91"/>
      <c r="P388" s="91"/>
      <c r="Q388" s="58">
        <v>42333</v>
      </c>
      <c r="R388" s="58"/>
      <c r="S388" s="58"/>
      <c r="T388" s="58"/>
      <c r="U388" s="58"/>
      <c r="V388" s="58">
        <v>44158</v>
      </c>
      <c r="W388" s="58"/>
      <c r="X388" s="58">
        <f>MAX(Játszóeszközök[[#This Row],[Időszakos ellenőrzés 2011.]:[Időszakos ellenőrzés 2020.]])</f>
        <v>44158</v>
      </c>
      <c r="Y388" s="57">
        <f t="shared" si="20"/>
        <v>2023</v>
      </c>
      <c r="Z388" s="34" t="s">
        <v>430</v>
      </c>
      <c r="AA388" s="59"/>
      <c r="AB388" s="63"/>
      <c r="AC388" s="62"/>
      <c r="AD388" s="34"/>
      <c r="AE388" s="34" t="s">
        <v>157</v>
      </c>
      <c r="AF388" s="34" t="s">
        <v>156</v>
      </c>
      <c r="AG388" s="278"/>
    </row>
    <row r="389" spans="1:33" ht="12.75" x14ac:dyDescent="0.2">
      <c r="A389" s="56" t="s">
        <v>690</v>
      </c>
      <c r="B389" s="76" t="s">
        <v>683</v>
      </c>
      <c r="C389" s="73" t="s">
        <v>682</v>
      </c>
      <c r="D389" s="73" t="s">
        <v>377</v>
      </c>
      <c r="E389" s="73" t="s">
        <v>159</v>
      </c>
      <c r="F389" s="34" t="s">
        <v>408</v>
      </c>
      <c r="G389" s="34" t="s">
        <v>451</v>
      </c>
      <c r="H389" s="59" t="s">
        <v>437</v>
      </c>
      <c r="I389" s="34" t="s">
        <v>681</v>
      </c>
      <c r="J389" s="58">
        <v>38995</v>
      </c>
      <c r="K389" s="58"/>
      <c r="L389" s="72"/>
      <c r="M389" s="91"/>
      <c r="N389" s="91"/>
      <c r="O389" s="91"/>
      <c r="P389" s="91"/>
      <c r="Q389" s="58"/>
      <c r="R389" s="58"/>
      <c r="S389" s="58"/>
      <c r="T389" s="58">
        <v>43398</v>
      </c>
      <c r="U389" s="58"/>
      <c r="V389" s="58"/>
      <c r="W389" s="58"/>
      <c r="X389" s="58">
        <f>MAX(Játszóeszközök[[#This Row],[Időszakos ellenőrzés 2011.]:[Időszakos ellenőrzés 2020.]])</f>
        <v>43398</v>
      </c>
      <c r="Y389" s="57">
        <f t="shared" si="20"/>
        <v>2022</v>
      </c>
      <c r="Z389" s="34" t="s">
        <v>517</v>
      </c>
      <c r="AA389" s="59"/>
      <c r="AB389" s="63" t="s">
        <v>689</v>
      </c>
      <c r="AC389" s="62"/>
      <c r="AD389" s="34"/>
      <c r="AE389" s="34" t="s">
        <v>157</v>
      </c>
      <c r="AF389" s="34" t="s">
        <v>156</v>
      </c>
      <c r="AG389" s="278"/>
    </row>
    <row r="390" spans="1:33" ht="25.5" x14ac:dyDescent="0.2">
      <c r="A390" s="56" t="s">
        <v>688</v>
      </c>
      <c r="B390" s="76" t="s">
        <v>683</v>
      </c>
      <c r="C390" s="73" t="s">
        <v>682</v>
      </c>
      <c r="D390" s="73" t="s">
        <v>377</v>
      </c>
      <c r="E390" s="73" t="s">
        <v>159</v>
      </c>
      <c r="F390" s="34" t="s">
        <v>687</v>
      </c>
      <c r="G390" s="34" t="s">
        <v>451</v>
      </c>
      <c r="H390" s="59" t="s">
        <v>686</v>
      </c>
      <c r="I390" s="34" t="s">
        <v>681</v>
      </c>
      <c r="J390" s="58">
        <v>38995</v>
      </c>
      <c r="K390" s="58"/>
      <c r="L390" s="72"/>
      <c r="M390" s="91"/>
      <c r="N390" s="91"/>
      <c r="O390" s="91"/>
      <c r="P390" s="91"/>
      <c r="Q390" s="58"/>
      <c r="R390" s="58"/>
      <c r="S390" s="58"/>
      <c r="T390" s="58">
        <v>43398</v>
      </c>
      <c r="U390" s="58"/>
      <c r="V390" s="58"/>
      <c r="W390" s="58"/>
      <c r="X390" s="58">
        <f>MAX(Játszóeszközök[[#This Row],[Időszakos ellenőrzés 2011.]:[Időszakos ellenőrzés 2020.]])</f>
        <v>43398</v>
      </c>
      <c r="Y390" s="57">
        <f t="shared" si="20"/>
        <v>2022</v>
      </c>
      <c r="Z390" s="34" t="s">
        <v>517</v>
      </c>
      <c r="AA390" s="59"/>
      <c r="AB390" s="77" t="s">
        <v>685</v>
      </c>
      <c r="AC390" s="62"/>
      <c r="AD390" s="34"/>
      <c r="AE390" s="34" t="s">
        <v>157</v>
      </c>
      <c r="AF390" s="34" t="s">
        <v>156</v>
      </c>
      <c r="AG390" s="278"/>
    </row>
    <row r="391" spans="1:33" ht="12.75" x14ac:dyDescent="0.2">
      <c r="A391" s="56" t="s">
        <v>684</v>
      </c>
      <c r="B391" s="76" t="s">
        <v>683</v>
      </c>
      <c r="C391" s="73" t="s">
        <v>682</v>
      </c>
      <c r="D391" s="73" t="s">
        <v>377</v>
      </c>
      <c r="E391" s="73" t="s">
        <v>159</v>
      </c>
      <c r="F391" s="34" t="s">
        <v>520</v>
      </c>
      <c r="G391" s="34" t="s">
        <v>451</v>
      </c>
      <c r="H391" s="59" t="s">
        <v>497</v>
      </c>
      <c r="I391" s="34" t="s">
        <v>681</v>
      </c>
      <c r="J391" s="58">
        <v>38995</v>
      </c>
      <c r="K391" s="58"/>
      <c r="L391" s="72" t="s">
        <v>680</v>
      </c>
      <c r="M391" s="91"/>
      <c r="N391" s="91"/>
      <c r="O391" s="91"/>
      <c r="P391" s="91"/>
      <c r="Q391" s="58"/>
      <c r="R391" s="58"/>
      <c r="S391" s="58"/>
      <c r="T391" s="58">
        <v>43398</v>
      </c>
      <c r="U391" s="58"/>
      <c r="V391" s="58"/>
      <c r="W391" s="58"/>
      <c r="X391" s="58">
        <f>MAX(Játszóeszközök[[#This Row],[Időszakos ellenőrzés 2011.]:[Időszakos ellenőrzés 2020.]])</f>
        <v>43398</v>
      </c>
      <c r="Y391" s="57">
        <f t="shared" si="20"/>
        <v>2022</v>
      </c>
      <c r="Z391" s="34" t="s">
        <v>517</v>
      </c>
      <c r="AA391" s="59"/>
      <c r="AB391" s="63"/>
      <c r="AC391" s="62"/>
      <c r="AD391" s="34"/>
      <c r="AE391" s="34" t="s">
        <v>157</v>
      </c>
      <c r="AF391" s="34" t="s">
        <v>156</v>
      </c>
      <c r="AG391" s="278"/>
    </row>
    <row r="392" spans="1:33" ht="12.75" x14ac:dyDescent="0.2">
      <c r="A392" s="56" t="s">
        <v>679</v>
      </c>
      <c r="B392" s="76" t="s">
        <v>672</v>
      </c>
      <c r="C392" s="73" t="s">
        <v>671</v>
      </c>
      <c r="D392" s="73" t="s">
        <v>377</v>
      </c>
      <c r="E392" s="73" t="s">
        <v>159</v>
      </c>
      <c r="F392" s="34" t="s">
        <v>520</v>
      </c>
      <c r="G392" s="34" t="s">
        <v>505</v>
      </c>
      <c r="H392" s="59" t="s">
        <v>504</v>
      </c>
      <c r="I392" s="34" t="s">
        <v>678</v>
      </c>
      <c r="J392" s="63" t="s">
        <v>432</v>
      </c>
      <c r="K392" s="63"/>
      <c r="L392" s="77" t="s">
        <v>518</v>
      </c>
      <c r="M392" s="59"/>
      <c r="N392" s="59"/>
      <c r="O392" s="59"/>
      <c r="P392" s="59"/>
      <c r="Q392" s="63"/>
      <c r="R392" s="63"/>
      <c r="S392" s="63"/>
      <c r="T392" s="58">
        <v>43398</v>
      </c>
      <c r="U392" s="63"/>
      <c r="V392" s="63"/>
      <c r="W392" s="63"/>
      <c r="X392" s="58">
        <f>MAX(Játszóeszközök[[#This Row],[Időszakos ellenőrzés 2011.]:[Időszakos ellenőrzés 2020.]])</f>
        <v>43398</v>
      </c>
      <c r="Y392" s="57">
        <f t="shared" si="20"/>
        <v>2022</v>
      </c>
      <c r="Z392" s="34" t="s">
        <v>517</v>
      </c>
      <c r="AA392" s="59"/>
      <c r="AB392" s="63"/>
      <c r="AC392" s="62"/>
      <c r="AD392" s="34"/>
      <c r="AE392" s="34" t="s">
        <v>157</v>
      </c>
      <c r="AF392" s="34" t="s">
        <v>156</v>
      </c>
      <c r="AG392" s="278"/>
    </row>
    <row r="393" spans="1:33" ht="12.75" x14ac:dyDescent="0.2">
      <c r="A393" s="56" t="s">
        <v>677</v>
      </c>
      <c r="B393" s="76" t="s">
        <v>672</v>
      </c>
      <c r="C393" s="73" t="s">
        <v>671</v>
      </c>
      <c r="D393" s="73" t="s">
        <v>377</v>
      </c>
      <c r="E393" s="73" t="s">
        <v>159</v>
      </c>
      <c r="F393" s="34" t="s">
        <v>676</v>
      </c>
      <c r="G393" s="34" t="s">
        <v>505</v>
      </c>
      <c r="H393" s="59" t="s">
        <v>675</v>
      </c>
      <c r="I393" s="34" t="s">
        <v>674</v>
      </c>
      <c r="J393" s="63" t="s">
        <v>432</v>
      </c>
      <c r="K393" s="63"/>
      <c r="L393" s="77"/>
      <c r="M393" s="59"/>
      <c r="N393" s="59"/>
      <c r="O393" s="59"/>
      <c r="P393" s="59"/>
      <c r="Q393" s="63"/>
      <c r="R393" s="63"/>
      <c r="S393" s="63"/>
      <c r="T393" s="58">
        <v>43398</v>
      </c>
      <c r="U393" s="63"/>
      <c r="V393" s="63"/>
      <c r="W393" s="63"/>
      <c r="X393" s="58">
        <f>MAX(Játszóeszközök[[#This Row],[Időszakos ellenőrzés 2011.]:[Időszakos ellenőrzés 2020.]])</f>
        <v>43398</v>
      </c>
      <c r="Y393" s="57">
        <f t="shared" si="20"/>
        <v>2022</v>
      </c>
      <c r="Z393" s="34" t="s">
        <v>517</v>
      </c>
      <c r="AA393" s="59"/>
      <c r="AB393" s="63"/>
      <c r="AC393" s="62"/>
      <c r="AD393" s="34"/>
      <c r="AE393" s="34" t="s">
        <v>157</v>
      </c>
      <c r="AF393" s="34" t="s">
        <v>156</v>
      </c>
      <c r="AG393" s="278"/>
    </row>
    <row r="394" spans="1:33" ht="12.75" x14ac:dyDescent="0.2">
      <c r="A394" s="56" t="s">
        <v>673</v>
      </c>
      <c r="B394" s="76" t="s">
        <v>672</v>
      </c>
      <c r="C394" s="73" t="s">
        <v>671</v>
      </c>
      <c r="D394" s="73" t="s">
        <v>377</v>
      </c>
      <c r="E394" s="73" t="s">
        <v>159</v>
      </c>
      <c r="F394" s="34" t="s">
        <v>670</v>
      </c>
      <c r="G394" s="34" t="s">
        <v>505</v>
      </c>
      <c r="H394" s="59" t="s">
        <v>504</v>
      </c>
      <c r="I394" s="34" t="s">
        <v>669</v>
      </c>
      <c r="J394" s="63" t="s">
        <v>432</v>
      </c>
      <c r="K394" s="63"/>
      <c r="L394" s="77" t="s">
        <v>668</v>
      </c>
      <c r="M394" s="59"/>
      <c r="N394" s="59"/>
      <c r="O394" s="59"/>
      <c r="P394" s="59"/>
      <c r="Q394" s="58">
        <v>42333</v>
      </c>
      <c r="R394" s="63"/>
      <c r="S394" s="63"/>
      <c r="T394" s="63"/>
      <c r="U394" s="63"/>
      <c r="V394" s="58">
        <v>44158</v>
      </c>
      <c r="W394" s="58"/>
      <c r="X394" s="58">
        <f>MAX(Játszóeszközök[[#This Row],[Időszakos ellenőrzés 2011.]:[Időszakos ellenőrzés 2020.]])</f>
        <v>44158</v>
      </c>
      <c r="Y394" s="57">
        <f t="shared" si="20"/>
        <v>2023</v>
      </c>
      <c r="Z394" s="34" t="s">
        <v>463</v>
      </c>
      <c r="AA394" s="59" t="s">
        <v>667</v>
      </c>
      <c r="AB394" s="63"/>
      <c r="AC394" s="62"/>
      <c r="AD394" s="34"/>
      <c r="AE394" s="34" t="s">
        <v>157</v>
      </c>
      <c r="AF394" s="34" t="s">
        <v>156</v>
      </c>
      <c r="AG394" s="278"/>
    </row>
    <row r="395" spans="1:33" ht="12.75" x14ac:dyDescent="0.2">
      <c r="A395" s="56" t="s">
        <v>666</v>
      </c>
      <c r="B395" s="76" t="s">
        <v>648</v>
      </c>
      <c r="C395" s="73" t="s">
        <v>647</v>
      </c>
      <c r="D395" s="73" t="s">
        <v>377</v>
      </c>
      <c r="E395" s="73" t="s">
        <v>159</v>
      </c>
      <c r="F395" s="34" t="s">
        <v>665</v>
      </c>
      <c r="G395" s="34" t="s">
        <v>505</v>
      </c>
      <c r="H395" s="59" t="s">
        <v>504</v>
      </c>
      <c r="I395" s="34" t="s">
        <v>432</v>
      </c>
      <c r="J395" s="63" t="s">
        <v>432</v>
      </c>
      <c r="K395" s="63"/>
      <c r="L395" s="77" t="s">
        <v>496</v>
      </c>
      <c r="M395" s="59"/>
      <c r="N395" s="59"/>
      <c r="O395" s="59"/>
      <c r="P395" s="59"/>
      <c r="Q395" s="63"/>
      <c r="R395" s="63"/>
      <c r="S395" s="63"/>
      <c r="T395" s="58">
        <v>43398</v>
      </c>
      <c r="U395" s="63"/>
      <c r="V395" s="75">
        <v>43909</v>
      </c>
      <c r="W395" s="75"/>
      <c r="X395" s="58">
        <f>MAX(Játszóeszközök[[#This Row],[Időszakos ellenőrzés 2011.]:[Időszakos ellenőrzés 2020.]])</f>
        <v>43909</v>
      </c>
      <c r="Y395" s="57">
        <f t="shared" si="20"/>
        <v>2024</v>
      </c>
      <c r="Z395" s="34" t="s">
        <v>463</v>
      </c>
      <c r="AA395" s="59" t="s">
        <v>664</v>
      </c>
      <c r="AB395" s="63"/>
      <c r="AC395" s="62"/>
      <c r="AD395" s="34"/>
      <c r="AE395" s="34" t="s">
        <v>157</v>
      </c>
      <c r="AF395" s="34" t="s">
        <v>156</v>
      </c>
      <c r="AG395" s="278"/>
    </row>
    <row r="396" spans="1:33" s="78" customFormat="1" ht="12.75" hidden="1" x14ac:dyDescent="0.2">
      <c r="A396" s="89" t="s">
        <v>663</v>
      </c>
      <c r="B396" s="88" t="s">
        <v>648</v>
      </c>
      <c r="C396" s="87" t="s">
        <v>647</v>
      </c>
      <c r="D396" s="87" t="s">
        <v>377</v>
      </c>
      <c r="E396" s="87" t="s">
        <v>445</v>
      </c>
      <c r="F396" s="79" t="s">
        <v>662</v>
      </c>
      <c r="G396" s="79" t="s">
        <v>505</v>
      </c>
      <c r="H396" s="82" t="s">
        <v>504</v>
      </c>
      <c r="I396" s="79" t="s">
        <v>432</v>
      </c>
      <c r="J396" s="81" t="s">
        <v>432</v>
      </c>
      <c r="K396" s="81"/>
      <c r="L396" s="86" t="s">
        <v>661</v>
      </c>
      <c r="M396" s="82"/>
      <c r="N396" s="82"/>
      <c r="O396" s="82"/>
      <c r="P396" s="82"/>
      <c r="Q396" s="81"/>
      <c r="R396" s="81"/>
      <c r="S396" s="81"/>
      <c r="T396" s="84">
        <v>43398</v>
      </c>
      <c r="U396" s="81"/>
      <c r="V396" s="85">
        <v>43909</v>
      </c>
      <c r="W396" s="85"/>
      <c r="X396" s="84">
        <f>MAX(Játszóeszközök[[#This Row],[Időszakos ellenőrzés 2011.]:[Időszakos ellenőrzés 2020.]])</f>
        <v>43909</v>
      </c>
      <c r="Y396" s="83"/>
      <c r="Z396" s="79" t="s">
        <v>442</v>
      </c>
      <c r="AA396" s="82"/>
      <c r="AB396" s="81"/>
      <c r="AC396" s="96">
        <v>43922</v>
      </c>
      <c r="AD396" s="79"/>
      <c r="AE396" s="34" t="s">
        <v>157</v>
      </c>
      <c r="AF396" s="34" t="s">
        <v>156</v>
      </c>
      <c r="AG396" s="284"/>
    </row>
    <row r="397" spans="1:33" s="78" customFormat="1" ht="12.75" hidden="1" x14ac:dyDescent="0.2">
      <c r="A397" s="89" t="s">
        <v>660</v>
      </c>
      <c r="B397" s="88" t="s">
        <v>648</v>
      </c>
      <c r="C397" s="87" t="s">
        <v>647</v>
      </c>
      <c r="D397" s="87" t="s">
        <v>377</v>
      </c>
      <c r="E397" s="87" t="s">
        <v>445</v>
      </c>
      <c r="F397" s="79" t="s">
        <v>659</v>
      </c>
      <c r="G397" s="79" t="s">
        <v>505</v>
      </c>
      <c r="H397" s="82" t="s">
        <v>504</v>
      </c>
      <c r="I397" s="79" t="s">
        <v>432</v>
      </c>
      <c r="J397" s="81" t="s">
        <v>432</v>
      </c>
      <c r="K397" s="81"/>
      <c r="L397" s="86" t="s">
        <v>658</v>
      </c>
      <c r="M397" s="82"/>
      <c r="N397" s="82"/>
      <c r="O397" s="82"/>
      <c r="P397" s="82"/>
      <c r="Q397" s="81"/>
      <c r="R397" s="81"/>
      <c r="S397" s="81"/>
      <c r="T397" s="84">
        <v>43398</v>
      </c>
      <c r="U397" s="81"/>
      <c r="V397" s="85">
        <v>43909</v>
      </c>
      <c r="W397" s="85"/>
      <c r="X397" s="84">
        <f>MAX(Játszóeszközök[[#This Row],[Időszakos ellenőrzés 2011.]:[Időszakos ellenőrzés 2020.]])</f>
        <v>43909</v>
      </c>
      <c r="Y397" s="83"/>
      <c r="Z397" s="79" t="s">
        <v>442</v>
      </c>
      <c r="AA397" s="82"/>
      <c r="AB397" s="81"/>
      <c r="AC397" s="96">
        <v>43922</v>
      </c>
      <c r="AD397" s="79"/>
      <c r="AE397" s="34" t="s">
        <v>157</v>
      </c>
      <c r="AF397" s="34" t="s">
        <v>156</v>
      </c>
      <c r="AG397" s="284"/>
    </row>
    <row r="398" spans="1:33" ht="12.75" x14ac:dyDescent="0.2">
      <c r="A398" s="56" t="s">
        <v>657</v>
      </c>
      <c r="B398" s="76" t="s">
        <v>648</v>
      </c>
      <c r="C398" s="73" t="s">
        <v>647</v>
      </c>
      <c r="D398" s="73" t="s">
        <v>377</v>
      </c>
      <c r="E398" s="73" t="s">
        <v>159</v>
      </c>
      <c r="F398" s="34" t="s">
        <v>656</v>
      </c>
      <c r="G398" s="34" t="s">
        <v>655</v>
      </c>
      <c r="H398" s="59" t="s">
        <v>654</v>
      </c>
      <c r="I398" s="34" t="s">
        <v>432</v>
      </c>
      <c r="J398" s="63" t="s">
        <v>432</v>
      </c>
      <c r="K398" s="63"/>
      <c r="L398" s="77"/>
      <c r="M398" s="59"/>
      <c r="N398" s="59"/>
      <c r="O398" s="59"/>
      <c r="P398" s="59"/>
      <c r="Q398" s="63"/>
      <c r="R398" s="63"/>
      <c r="S398" s="63"/>
      <c r="T398" s="58">
        <v>43398</v>
      </c>
      <c r="U398" s="63"/>
      <c r="V398" s="75">
        <v>43909</v>
      </c>
      <c r="W398" s="75"/>
      <c r="X398" s="58">
        <f>MAX(Játszóeszközök[[#This Row],[Időszakos ellenőrzés 2011.]:[Időszakos ellenőrzés 2020.]])</f>
        <v>43909</v>
      </c>
      <c r="Y398" s="57">
        <f t="shared" ref="Y398:Y420" si="21">IF(X398&gt;=44044,YEAR(X398)+3,YEAR(X398)+4)</f>
        <v>2024</v>
      </c>
      <c r="Z398" s="34" t="s">
        <v>463</v>
      </c>
      <c r="AA398" s="91" t="s">
        <v>653</v>
      </c>
      <c r="AB398" s="58">
        <v>40693</v>
      </c>
      <c r="AC398" s="62"/>
      <c r="AD398" s="34"/>
      <c r="AE398" s="34" t="s">
        <v>157</v>
      </c>
      <c r="AF398" s="34" t="s">
        <v>156</v>
      </c>
      <c r="AG398" s="278"/>
    </row>
    <row r="399" spans="1:33" ht="12.75" x14ac:dyDescent="0.2">
      <c r="A399" s="56" t="s">
        <v>652</v>
      </c>
      <c r="B399" s="76" t="s">
        <v>648</v>
      </c>
      <c r="C399" s="73" t="s">
        <v>647</v>
      </c>
      <c r="D399" s="73" t="s">
        <v>377</v>
      </c>
      <c r="E399" s="73" t="s">
        <v>159</v>
      </c>
      <c r="F399" s="34" t="s">
        <v>651</v>
      </c>
      <c r="G399" s="34" t="s">
        <v>645</v>
      </c>
      <c r="H399" s="59" t="s">
        <v>650</v>
      </c>
      <c r="I399" s="34" t="s">
        <v>643</v>
      </c>
      <c r="J399" s="58">
        <v>43909</v>
      </c>
      <c r="K399" s="58"/>
      <c r="L399" s="72"/>
      <c r="M399" s="59"/>
      <c r="N399" s="59"/>
      <c r="O399" s="59"/>
      <c r="P399" s="59"/>
      <c r="Q399" s="63"/>
      <c r="R399" s="63"/>
      <c r="S399" s="63"/>
      <c r="T399" s="58"/>
      <c r="U399" s="63"/>
      <c r="V399" s="75">
        <v>43909</v>
      </c>
      <c r="W399" s="75"/>
      <c r="X399" s="58">
        <f>MAX(Játszóeszközök[[#This Row],[Időszakos ellenőrzés 2011.]:[Időszakos ellenőrzés 2020.]])</f>
        <v>43909</v>
      </c>
      <c r="Y399" s="57">
        <f t="shared" si="21"/>
        <v>2024</v>
      </c>
      <c r="Z399" s="34" t="s">
        <v>430</v>
      </c>
      <c r="AA399" s="91"/>
      <c r="AB399" s="58"/>
      <c r="AC399" s="62"/>
      <c r="AD399" s="34"/>
      <c r="AE399" s="34" t="s">
        <v>157</v>
      </c>
      <c r="AF399" s="34" t="s">
        <v>156</v>
      </c>
      <c r="AG399" s="278"/>
    </row>
    <row r="400" spans="1:33" ht="12.75" x14ac:dyDescent="0.2">
      <c r="A400" s="56" t="s">
        <v>649</v>
      </c>
      <c r="B400" s="76" t="s">
        <v>648</v>
      </c>
      <c r="C400" s="73" t="s">
        <v>647</v>
      </c>
      <c r="D400" s="73" t="s">
        <v>377</v>
      </c>
      <c r="E400" s="73" t="s">
        <v>159</v>
      </c>
      <c r="F400" s="34" t="s">
        <v>646</v>
      </c>
      <c r="G400" s="34" t="s">
        <v>645</v>
      </c>
      <c r="H400" s="59" t="s">
        <v>644</v>
      </c>
      <c r="I400" s="34" t="s">
        <v>643</v>
      </c>
      <c r="J400" s="58">
        <v>43909</v>
      </c>
      <c r="K400" s="58"/>
      <c r="L400" s="72"/>
      <c r="M400" s="59"/>
      <c r="N400" s="59"/>
      <c r="O400" s="59"/>
      <c r="P400" s="59"/>
      <c r="Q400" s="63"/>
      <c r="R400" s="63"/>
      <c r="S400" s="63"/>
      <c r="T400" s="58"/>
      <c r="U400" s="63"/>
      <c r="V400" s="75">
        <v>43909</v>
      </c>
      <c r="W400" s="75"/>
      <c r="X400" s="58">
        <f>MAX(Játszóeszközök[[#This Row],[Időszakos ellenőrzés 2011.]:[Időszakos ellenőrzés 2020.]])</f>
        <v>43909</v>
      </c>
      <c r="Y400" s="57">
        <f t="shared" si="21"/>
        <v>2024</v>
      </c>
      <c r="Z400" s="34" t="s">
        <v>430</v>
      </c>
      <c r="AA400" s="91"/>
      <c r="AB400" s="58"/>
      <c r="AC400" s="62"/>
      <c r="AD400" s="34"/>
      <c r="AE400" s="34" t="s">
        <v>157</v>
      </c>
      <c r="AF400" s="34" t="s">
        <v>156</v>
      </c>
      <c r="AG400" s="278"/>
    </row>
    <row r="401" spans="1:33" ht="12.75" x14ac:dyDescent="0.2">
      <c r="A401" s="56" t="s">
        <v>642</v>
      </c>
      <c r="B401" s="76" t="s">
        <v>620</v>
      </c>
      <c r="C401" s="73" t="s">
        <v>619</v>
      </c>
      <c r="D401" s="73" t="s">
        <v>377</v>
      </c>
      <c r="E401" s="73" t="s">
        <v>159</v>
      </c>
      <c r="F401" s="59" t="s">
        <v>641</v>
      </c>
      <c r="G401" s="34" t="s">
        <v>640</v>
      </c>
      <c r="H401" s="59" t="s">
        <v>639</v>
      </c>
      <c r="I401" s="34" t="s">
        <v>638</v>
      </c>
      <c r="J401" s="58">
        <v>40877</v>
      </c>
      <c r="K401" s="58"/>
      <c r="L401" s="72"/>
      <c r="M401" s="91"/>
      <c r="N401" s="91"/>
      <c r="O401" s="91"/>
      <c r="P401" s="91"/>
      <c r="Q401" s="58">
        <v>42333</v>
      </c>
      <c r="R401" s="58"/>
      <c r="S401" s="58"/>
      <c r="T401" s="58"/>
      <c r="U401" s="58"/>
      <c r="V401" s="58">
        <v>44158</v>
      </c>
      <c r="W401" s="58"/>
      <c r="X401" s="58">
        <f>MAX(Játszóeszközök[[#This Row],[Időszakos ellenőrzés 2011.]:[Időszakos ellenőrzés 2020.]])</f>
        <v>44158</v>
      </c>
      <c r="Y401" s="57">
        <f t="shared" si="21"/>
        <v>2023</v>
      </c>
      <c r="Z401" s="34" t="s">
        <v>463</v>
      </c>
      <c r="AA401" s="59" t="s">
        <v>637</v>
      </c>
      <c r="AB401" s="58">
        <v>44055</v>
      </c>
      <c r="AC401" s="62"/>
      <c r="AD401" s="34"/>
      <c r="AE401" s="34" t="s">
        <v>157</v>
      </c>
      <c r="AF401" s="34" t="s">
        <v>156</v>
      </c>
      <c r="AG401" s="278"/>
    </row>
    <row r="402" spans="1:33" ht="12.75" x14ac:dyDescent="0.2">
      <c r="A402" s="56" t="s">
        <v>636</v>
      </c>
      <c r="B402" s="76" t="s">
        <v>620</v>
      </c>
      <c r="C402" s="73" t="s">
        <v>619</v>
      </c>
      <c r="D402" s="73" t="s">
        <v>377</v>
      </c>
      <c r="E402" s="73" t="s">
        <v>159</v>
      </c>
      <c r="F402" s="105" t="s">
        <v>635</v>
      </c>
      <c r="G402" s="34" t="s">
        <v>634</v>
      </c>
      <c r="H402" s="59" t="s">
        <v>633</v>
      </c>
      <c r="I402" s="34" t="s">
        <v>632</v>
      </c>
      <c r="J402" s="58">
        <v>40877</v>
      </c>
      <c r="K402" s="58"/>
      <c r="L402" s="72"/>
      <c r="M402" s="91"/>
      <c r="N402" s="91"/>
      <c r="O402" s="91"/>
      <c r="P402" s="91"/>
      <c r="Q402" s="58">
        <v>42333</v>
      </c>
      <c r="R402" s="58"/>
      <c r="S402" s="58"/>
      <c r="T402" s="58"/>
      <c r="U402" s="58"/>
      <c r="V402" s="58">
        <v>44158</v>
      </c>
      <c r="W402" s="58"/>
      <c r="X402" s="58">
        <f>MAX(Játszóeszközök[[#This Row],[Időszakos ellenőrzés 2011.]:[Időszakos ellenőrzés 2020.]])</f>
        <v>44158</v>
      </c>
      <c r="Y402" s="57">
        <f t="shared" si="21"/>
        <v>2023</v>
      </c>
      <c r="Z402" s="34" t="s">
        <v>463</v>
      </c>
      <c r="AA402" s="59" t="s">
        <v>631</v>
      </c>
      <c r="AB402" s="58">
        <v>44055</v>
      </c>
      <c r="AC402" s="62"/>
      <c r="AD402" s="34"/>
      <c r="AE402" s="34" t="s">
        <v>157</v>
      </c>
      <c r="AF402" s="34" t="s">
        <v>156</v>
      </c>
      <c r="AG402" s="278"/>
    </row>
    <row r="403" spans="1:33" ht="12.75" x14ac:dyDescent="0.2">
      <c r="A403" s="56" t="s">
        <v>630</v>
      </c>
      <c r="B403" s="76" t="s">
        <v>620</v>
      </c>
      <c r="C403" s="73" t="s">
        <v>619</v>
      </c>
      <c r="D403" s="73" t="s">
        <v>377</v>
      </c>
      <c r="E403" s="73" t="s">
        <v>159</v>
      </c>
      <c r="F403" s="105" t="s">
        <v>629</v>
      </c>
      <c r="G403" s="34" t="s">
        <v>617</v>
      </c>
      <c r="H403" s="59" t="s">
        <v>628</v>
      </c>
      <c r="I403" s="34" t="s">
        <v>627</v>
      </c>
      <c r="J403" s="58">
        <v>40877</v>
      </c>
      <c r="K403" s="58"/>
      <c r="L403" s="72"/>
      <c r="M403" s="91"/>
      <c r="N403" s="91"/>
      <c r="O403" s="91"/>
      <c r="P403" s="91"/>
      <c r="Q403" s="58">
        <v>42333</v>
      </c>
      <c r="R403" s="58"/>
      <c r="S403" s="58"/>
      <c r="T403" s="58"/>
      <c r="U403" s="58"/>
      <c r="V403" s="58">
        <v>44158</v>
      </c>
      <c r="W403" s="58"/>
      <c r="X403" s="58">
        <f>MAX(Játszóeszközök[[#This Row],[Időszakos ellenőrzés 2011.]:[Időszakos ellenőrzés 2020.]])</f>
        <v>44158</v>
      </c>
      <c r="Y403" s="57">
        <f t="shared" si="21"/>
        <v>2023</v>
      </c>
      <c r="Z403" s="34" t="s">
        <v>381</v>
      </c>
      <c r="AA403" s="59"/>
      <c r="AB403" s="58">
        <v>44055</v>
      </c>
      <c r="AC403" s="62"/>
      <c r="AD403" s="34"/>
      <c r="AE403" s="34" t="s">
        <v>157</v>
      </c>
      <c r="AF403" s="34" t="s">
        <v>156</v>
      </c>
      <c r="AG403" s="278"/>
    </row>
    <row r="404" spans="1:33" ht="12.75" x14ac:dyDescent="0.2">
      <c r="A404" s="56" t="s">
        <v>626</v>
      </c>
      <c r="B404" s="76" t="s">
        <v>620</v>
      </c>
      <c r="C404" s="73" t="s">
        <v>619</v>
      </c>
      <c r="D404" s="73" t="s">
        <v>377</v>
      </c>
      <c r="E404" s="73" t="s">
        <v>159</v>
      </c>
      <c r="F404" s="105" t="s">
        <v>625</v>
      </c>
      <c r="G404" s="34" t="s">
        <v>617</v>
      </c>
      <c r="H404" s="59" t="s">
        <v>624</v>
      </c>
      <c r="I404" s="34" t="s">
        <v>623</v>
      </c>
      <c r="J404" s="58">
        <v>40877</v>
      </c>
      <c r="K404" s="58"/>
      <c r="L404" s="72"/>
      <c r="M404" s="91"/>
      <c r="N404" s="91"/>
      <c r="O404" s="91"/>
      <c r="P404" s="91"/>
      <c r="Q404" s="58">
        <v>42333</v>
      </c>
      <c r="R404" s="58"/>
      <c r="S404" s="58"/>
      <c r="T404" s="58"/>
      <c r="U404" s="58"/>
      <c r="V404" s="58">
        <v>44158</v>
      </c>
      <c r="W404" s="58"/>
      <c r="X404" s="58">
        <f>MAX(Játszóeszközök[[#This Row],[Időszakos ellenőrzés 2011.]:[Időszakos ellenőrzés 2020.]])</f>
        <v>44158</v>
      </c>
      <c r="Y404" s="57">
        <f t="shared" si="21"/>
        <v>2023</v>
      </c>
      <c r="Z404" s="34" t="s">
        <v>463</v>
      </c>
      <c r="AA404" s="59" t="s">
        <v>622</v>
      </c>
      <c r="AB404" s="58">
        <v>44055</v>
      </c>
      <c r="AC404" s="62"/>
      <c r="AD404" s="34"/>
      <c r="AE404" s="34" t="s">
        <v>157</v>
      </c>
      <c r="AF404" s="34" t="s">
        <v>156</v>
      </c>
      <c r="AG404" s="278"/>
    </row>
    <row r="405" spans="1:33" ht="12.75" x14ac:dyDescent="0.2">
      <c r="A405" s="56" t="s">
        <v>621</v>
      </c>
      <c r="B405" s="76" t="s">
        <v>620</v>
      </c>
      <c r="C405" s="73" t="s">
        <v>619</v>
      </c>
      <c r="D405" s="73" t="s">
        <v>377</v>
      </c>
      <c r="E405" s="73" t="s">
        <v>159</v>
      </c>
      <c r="F405" s="105" t="s">
        <v>618</v>
      </c>
      <c r="G405" s="34" t="s">
        <v>617</v>
      </c>
      <c r="H405" s="59" t="s">
        <v>616</v>
      </c>
      <c r="I405" s="34" t="s">
        <v>615</v>
      </c>
      <c r="J405" s="58">
        <v>40877</v>
      </c>
      <c r="K405" s="58"/>
      <c r="L405" s="72"/>
      <c r="M405" s="91"/>
      <c r="N405" s="91"/>
      <c r="O405" s="91"/>
      <c r="P405" s="91"/>
      <c r="Q405" s="58"/>
      <c r="R405" s="58"/>
      <c r="S405" s="58"/>
      <c r="T405" s="58">
        <v>43398</v>
      </c>
      <c r="U405" s="58"/>
      <c r="V405" s="58"/>
      <c r="W405" s="58"/>
      <c r="X405" s="58">
        <f>MAX(Játszóeszközök[[#This Row],[Időszakos ellenőrzés 2011.]:[Időszakos ellenőrzés 2020.]])</f>
        <v>43398</v>
      </c>
      <c r="Y405" s="57">
        <f t="shared" si="21"/>
        <v>2022</v>
      </c>
      <c r="Z405" s="34" t="s">
        <v>381</v>
      </c>
      <c r="AA405" s="59"/>
      <c r="AB405" s="63"/>
      <c r="AC405" s="62"/>
      <c r="AD405" s="34"/>
      <c r="AE405" s="34" t="s">
        <v>157</v>
      </c>
      <c r="AF405" s="34" t="s">
        <v>156</v>
      </c>
      <c r="AG405" s="278"/>
    </row>
    <row r="406" spans="1:33" ht="25.5" x14ac:dyDescent="0.2">
      <c r="A406" s="56" t="s">
        <v>614</v>
      </c>
      <c r="B406" s="76" t="s">
        <v>586</v>
      </c>
      <c r="C406" s="73" t="s">
        <v>585</v>
      </c>
      <c r="D406" s="73" t="s">
        <v>377</v>
      </c>
      <c r="E406" s="73" t="s">
        <v>159</v>
      </c>
      <c r="F406" s="36" t="s">
        <v>613</v>
      </c>
      <c r="G406" s="104" t="s">
        <v>612</v>
      </c>
      <c r="H406" s="61" t="s">
        <v>611</v>
      </c>
      <c r="I406" s="61" t="s">
        <v>610</v>
      </c>
      <c r="J406" s="102">
        <v>42250</v>
      </c>
      <c r="K406" s="102"/>
      <c r="L406" s="102"/>
      <c r="M406" s="103"/>
      <c r="N406" s="103"/>
      <c r="O406" s="103"/>
      <c r="P406" s="103"/>
      <c r="Q406" s="102">
        <v>42250</v>
      </c>
      <c r="R406" s="102"/>
      <c r="S406" s="102"/>
      <c r="T406" s="102"/>
      <c r="U406" s="102"/>
      <c r="V406" s="102">
        <v>44158</v>
      </c>
      <c r="W406" s="102"/>
      <c r="X406" s="102">
        <f>MAX(Játszóeszközök[[#This Row],[Időszakos ellenőrzés 2011.]:[Időszakos ellenőrzés 2020.]])</f>
        <v>44158</v>
      </c>
      <c r="Y406" s="57">
        <f t="shared" si="21"/>
        <v>2023</v>
      </c>
      <c r="Z406" s="61" t="s">
        <v>463</v>
      </c>
      <c r="AA406" s="59" t="s">
        <v>609</v>
      </c>
      <c r="AB406" s="63"/>
      <c r="AC406" s="62"/>
      <c r="AD406" s="34"/>
      <c r="AE406" s="34" t="s">
        <v>157</v>
      </c>
      <c r="AF406" s="34" t="s">
        <v>156</v>
      </c>
      <c r="AG406" s="278"/>
    </row>
    <row r="407" spans="1:33" ht="12.75" x14ac:dyDescent="0.2">
      <c r="A407" s="56" t="s">
        <v>608</v>
      </c>
      <c r="B407" s="76" t="s">
        <v>586</v>
      </c>
      <c r="C407" s="73" t="s">
        <v>585</v>
      </c>
      <c r="D407" s="73" t="s">
        <v>377</v>
      </c>
      <c r="E407" s="73" t="s">
        <v>159</v>
      </c>
      <c r="F407" s="70" t="s">
        <v>607</v>
      </c>
      <c r="G407" s="34" t="s">
        <v>584</v>
      </c>
      <c r="H407" s="59" t="s">
        <v>606</v>
      </c>
      <c r="I407" s="34" t="s">
        <v>605</v>
      </c>
      <c r="J407" s="58">
        <v>42250</v>
      </c>
      <c r="K407" s="58"/>
      <c r="L407" s="72"/>
      <c r="M407" s="91"/>
      <c r="N407" s="91"/>
      <c r="O407" s="91"/>
      <c r="P407" s="91"/>
      <c r="Q407" s="58">
        <v>42250</v>
      </c>
      <c r="R407" s="58"/>
      <c r="S407" s="58"/>
      <c r="T407" s="58"/>
      <c r="U407" s="58"/>
      <c r="V407" s="58">
        <v>44158</v>
      </c>
      <c r="W407" s="58"/>
      <c r="X407" s="58">
        <f>MAX(Játszóeszközök[[#This Row],[Időszakos ellenőrzés 2011.]:[Időszakos ellenőrzés 2020.]])</f>
        <v>44158</v>
      </c>
      <c r="Y407" s="57">
        <f t="shared" si="21"/>
        <v>2023</v>
      </c>
      <c r="Z407" s="34" t="s">
        <v>463</v>
      </c>
      <c r="AA407" s="59" t="s">
        <v>543</v>
      </c>
      <c r="AB407" s="63"/>
      <c r="AC407" s="62"/>
      <c r="AD407" s="34"/>
      <c r="AE407" s="34" t="s">
        <v>157</v>
      </c>
      <c r="AF407" s="34" t="s">
        <v>156</v>
      </c>
      <c r="AG407" s="278"/>
    </row>
    <row r="408" spans="1:33" ht="12.75" x14ac:dyDescent="0.2">
      <c r="A408" s="56" t="s">
        <v>604</v>
      </c>
      <c r="B408" s="76" t="s">
        <v>586</v>
      </c>
      <c r="C408" s="73" t="s">
        <v>585</v>
      </c>
      <c r="D408" s="73" t="s">
        <v>377</v>
      </c>
      <c r="E408" s="73" t="s">
        <v>159</v>
      </c>
      <c r="F408" s="70" t="s">
        <v>422</v>
      </c>
      <c r="G408" s="34" t="s">
        <v>584</v>
      </c>
      <c r="H408" s="59" t="s">
        <v>603</v>
      </c>
      <c r="I408" s="34" t="s">
        <v>602</v>
      </c>
      <c r="J408" s="58">
        <v>42250</v>
      </c>
      <c r="K408" s="58"/>
      <c r="L408" s="72"/>
      <c r="M408" s="91"/>
      <c r="N408" s="91"/>
      <c r="O408" s="91"/>
      <c r="P408" s="91"/>
      <c r="Q408" s="58">
        <v>42250</v>
      </c>
      <c r="R408" s="58"/>
      <c r="S408" s="58"/>
      <c r="T408" s="58"/>
      <c r="U408" s="58"/>
      <c r="V408" s="58">
        <v>44158</v>
      </c>
      <c r="W408" s="58"/>
      <c r="X408" s="58">
        <f>MAX(Játszóeszközök[[#This Row],[Időszakos ellenőrzés 2011.]:[Időszakos ellenőrzés 2020.]])</f>
        <v>44158</v>
      </c>
      <c r="Y408" s="57">
        <f t="shared" si="21"/>
        <v>2023</v>
      </c>
      <c r="Z408" s="34" t="s">
        <v>463</v>
      </c>
      <c r="AA408" s="59" t="s">
        <v>510</v>
      </c>
      <c r="AB408" s="63"/>
      <c r="AC408" s="62"/>
      <c r="AD408" s="34"/>
      <c r="AE408" s="34" t="s">
        <v>157</v>
      </c>
      <c r="AF408" s="34" t="s">
        <v>156</v>
      </c>
      <c r="AG408" s="278"/>
    </row>
    <row r="409" spans="1:33" ht="12.75" x14ac:dyDescent="0.2">
      <c r="A409" s="56" t="s">
        <v>601</v>
      </c>
      <c r="B409" s="76" t="s">
        <v>586</v>
      </c>
      <c r="C409" s="73" t="s">
        <v>585</v>
      </c>
      <c r="D409" s="73" t="s">
        <v>377</v>
      </c>
      <c r="E409" s="73" t="s">
        <v>159</v>
      </c>
      <c r="F409" s="70" t="s">
        <v>600</v>
      </c>
      <c r="G409" s="34" t="s">
        <v>584</v>
      </c>
      <c r="H409" s="59" t="s">
        <v>599</v>
      </c>
      <c r="I409" s="34" t="s">
        <v>598</v>
      </c>
      <c r="J409" s="58">
        <v>42250</v>
      </c>
      <c r="K409" s="58"/>
      <c r="L409" s="72"/>
      <c r="M409" s="91"/>
      <c r="N409" s="91"/>
      <c r="O409" s="91"/>
      <c r="P409" s="91"/>
      <c r="Q409" s="58">
        <v>42250</v>
      </c>
      <c r="R409" s="58"/>
      <c r="S409" s="58"/>
      <c r="T409" s="58"/>
      <c r="U409" s="58"/>
      <c r="V409" s="58">
        <v>44158</v>
      </c>
      <c r="W409" s="58"/>
      <c r="X409" s="58">
        <f>MAX(Játszóeszközök[[#This Row],[Időszakos ellenőrzés 2011.]:[Időszakos ellenőrzés 2020.]])</f>
        <v>44158</v>
      </c>
      <c r="Y409" s="57">
        <f t="shared" si="21"/>
        <v>2023</v>
      </c>
      <c r="Z409" s="34" t="s">
        <v>381</v>
      </c>
      <c r="AA409" s="59"/>
      <c r="AB409" s="63"/>
      <c r="AC409" s="62"/>
      <c r="AD409" s="34"/>
      <c r="AE409" s="34" t="s">
        <v>157</v>
      </c>
      <c r="AF409" s="34" t="s">
        <v>156</v>
      </c>
      <c r="AG409" s="278"/>
    </row>
    <row r="410" spans="1:33" ht="12.75" x14ac:dyDescent="0.2">
      <c r="A410" s="56" t="s">
        <v>597</v>
      </c>
      <c r="B410" s="76" t="s">
        <v>586</v>
      </c>
      <c r="C410" s="73" t="s">
        <v>585</v>
      </c>
      <c r="D410" s="73" t="s">
        <v>377</v>
      </c>
      <c r="E410" s="73" t="s">
        <v>159</v>
      </c>
      <c r="F410" s="70" t="s">
        <v>596</v>
      </c>
      <c r="G410" s="34" t="s">
        <v>584</v>
      </c>
      <c r="H410" s="59" t="s">
        <v>595</v>
      </c>
      <c r="I410" s="34" t="s">
        <v>594</v>
      </c>
      <c r="J410" s="58">
        <v>42250</v>
      </c>
      <c r="K410" s="58"/>
      <c r="L410" s="72"/>
      <c r="M410" s="91"/>
      <c r="N410" s="91"/>
      <c r="O410" s="91"/>
      <c r="P410" s="91"/>
      <c r="Q410" s="58">
        <v>42250</v>
      </c>
      <c r="R410" s="58"/>
      <c r="S410" s="58"/>
      <c r="T410" s="58"/>
      <c r="U410" s="58"/>
      <c r="V410" s="58">
        <v>44158</v>
      </c>
      <c r="W410" s="58"/>
      <c r="X410" s="58">
        <f>MAX(Játszóeszközök[[#This Row],[Időszakos ellenőrzés 2011.]:[Időszakos ellenőrzés 2020.]])</f>
        <v>44158</v>
      </c>
      <c r="Y410" s="57">
        <f t="shared" si="21"/>
        <v>2023</v>
      </c>
      <c r="Z410" s="34" t="s">
        <v>381</v>
      </c>
      <c r="AA410" s="59"/>
      <c r="AB410" s="63"/>
      <c r="AC410" s="62"/>
      <c r="AD410" s="34"/>
      <c r="AE410" s="34" t="s">
        <v>157</v>
      </c>
      <c r="AF410" s="34" t="s">
        <v>156</v>
      </c>
      <c r="AG410" s="278"/>
    </row>
    <row r="411" spans="1:33" ht="12.75" x14ac:dyDescent="0.2">
      <c r="A411" s="56" t="s">
        <v>593</v>
      </c>
      <c r="B411" s="76" t="s">
        <v>586</v>
      </c>
      <c r="C411" s="73" t="s">
        <v>585</v>
      </c>
      <c r="D411" s="73" t="s">
        <v>377</v>
      </c>
      <c r="E411" s="73" t="s">
        <v>159</v>
      </c>
      <c r="F411" s="70" t="s">
        <v>592</v>
      </c>
      <c r="G411" s="34" t="s">
        <v>591</v>
      </c>
      <c r="H411" s="59" t="s">
        <v>590</v>
      </c>
      <c r="I411" s="34" t="s">
        <v>589</v>
      </c>
      <c r="J411" s="58">
        <v>42250</v>
      </c>
      <c r="K411" s="58"/>
      <c r="L411" s="72"/>
      <c r="M411" s="91"/>
      <c r="N411" s="91"/>
      <c r="O411" s="91"/>
      <c r="P411" s="91"/>
      <c r="Q411" s="58">
        <v>42250</v>
      </c>
      <c r="R411" s="58"/>
      <c r="S411" s="58"/>
      <c r="T411" s="58"/>
      <c r="U411" s="58"/>
      <c r="V411" s="58">
        <v>44158</v>
      </c>
      <c r="W411" s="58"/>
      <c r="X411" s="58">
        <f>MAX(Játszóeszközök[[#This Row],[Időszakos ellenőrzés 2011.]:[Időszakos ellenőrzés 2020.]])</f>
        <v>44158</v>
      </c>
      <c r="Y411" s="57">
        <f t="shared" si="21"/>
        <v>2023</v>
      </c>
      <c r="Z411" s="34" t="s">
        <v>463</v>
      </c>
      <c r="AA411" s="59" t="s">
        <v>588</v>
      </c>
      <c r="AB411" s="63"/>
      <c r="AC411" s="62"/>
      <c r="AD411" s="34"/>
      <c r="AE411" s="34" t="s">
        <v>157</v>
      </c>
      <c r="AF411" s="34" t="s">
        <v>156</v>
      </c>
      <c r="AG411" s="278"/>
    </row>
    <row r="412" spans="1:33" ht="12.75" x14ac:dyDescent="0.2">
      <c r="A412" s="56" t="s">
        <v>587</v>
      </c>
      <c r="B412" s="76" t="s">
        <v>586</v>
      </c>
      <c r="C412" s="73" t="s">
        <v>585</v>
      </c>
      <c r="D412" s="73" t="s">
        <v>377</v>
      </c>
      <c r="E412" s="73" t="s">
        <v>159</v>
      </c>
      <c r="F412" s="34" t="s">
        <v>397</v>
      </c>
      <c r="G412" s="34" t="s">
        <v>584</v>
      </c>
      <c r="H412" s="59" t="s">
        <v>583</v>
      </c>
      <c r="I412" s="34" t="s">
        <v>582</v>
      </c>
      <c r="J412" s="58">
        <v>42250</v>
      </c>
      <c r="K412" s="58"/>
      <c r="L412" s="72"/>
      <c r="M412" s="91"/>
      <c r="N412" s="91"/>
      <c r="O412" s="91"/>
      <c r="P412" s="91"/>
      <c r="Q412" s="58">
        <v>42250</v>
      </c>
      <c r="R412" s="58"/>
      <c r="S412" s="58"/>
      <c r="T412" s="58"/>
      <c r="U412" s="58"/>
      <c r="V412" s="58">
        <v>44158</v>
      </c>
      <c r="W412" s="58"/>
      <c r="X412" s="58">
        <f>MAX(Játszóeszközök[[#This Row],[Időszakos ellenőrzés 2011.]:[Időszakos ellenőrzés 2020.]])</f>
        <v>44158</v>
      </c>
      <c r="Y412" s="57">
        <f t="shared" si="21"/>
        <v>2023</v>
      </c>
      <c r="Z412" s="34" t="s">
        <v>463</v>
      </c>
      <c r="AA412" s="59" t="s">
        <v>581</v>
      </c>
      <c r="AB412" s="63"/>
      <c r="AC412" s="62"/>
      <c r="AD412" s="34"/>
      <c r="AE412" s="34" t="s">
        <v>157</v>
      </c>
      <c r="AF412" s="34" t="s">
        <v>156</v>
      </c>
      <c r="AG412" s="278"/>
    </row>
    <row r="413" spans="1:33" ht="12.75" x14ac:dyDescent="0.2">
      <c r="A413" s="56" t="s">
        <v>580</v>
      </c>
      <c r="B413" s="76" t="s">
        <v>561</v>
      </c>
      <c r="C413" s="73" t="s">
        <v>171</v>
      </c>
      <c r="D413" s="73" t="s">
        <v>377</v>
      </c>
      <c r="E413" s="73" t="s">
        <v>159</v>
      </c>
      <c r="F413" s="34" t="s">
        <v>520</v>
      </c>
      <c r="G413" s="34" t="s">
        <v>505</v>
      </c>
      <c r="H413" s="59" t="s">
        <v>504</v>
      </c>
      <c r="I413" s="34" t="s">
        <v>579</v>
      </c>
      <c r="J413" s="63" t="s">
        <v>432</v>
      </c>
      <c r="K413" s="63"/>
      <c r="L413" s="77"/>
      <c r="M413" s="59"/>
      <c r="N413" s="59"/>
      <c r="O413" s="59"/>
      <c r="P413" s="59"/>
      <c r="Q413" s="63"/>
      <c r="R413" s="63"/>
      <c r="S413" s="63"/>
      <c r="T413" s="58">
        <v>43402</v>
      </c>
      <c r="U413" s="63"/>
      <c r="V413" s="63"/>
      <c r="W413" s="63"/>
      <c r="X413" s="58">
        <f>MAX(Játszóeszközök[[#This Row],[Időszakos ellenőrzés 2011.]:[Időszakos ellenőrzés 2020.]])</f>
        <v>43402</v>
      </c>
      <c r="Y413" s="57">
        <f t="shared" si="21"/>
        <v>2022</v>
      </c>
      <c r="Z413" s="34" t="s">
        <v>381</v>
      </c>
      <c r="AA413" s="101"/>
      <c r="AB413" s="100"/>
      <c r="AC413" s="62"/>
      <c r="AD413" s="34"/>
      <c r="AE413" s="34" t="s">
        <v>157</v>
      </c>
      <c r="AF413" s="34" t="s">
        <v>156</v>
      </c>
      <c r="AG413" s="278"/>
    </row>
    <row r="414" spans="1:33" ht="12.75" x14ac:dyDescent="0.2">
      <c r="A414" s="56" t="s">
        <v>578</v>
      </c>
      <c r="B414" s="76" t="s">
        <v>561</v>
      </c>
      <c r="C414" s="73" t="s">
        <v>171</v>
      </c>
      <c r="D414" s="73" t="s">
        <v>377</v>
      </c>
      <c r="E414" s="73" t="s">
        <v>159</v>
      </c>
      <c r="F414" s="34" t="s">
        <v>426</v>
      </c>
      <c r="G414" s="34" t="s">
        <v>383</v>
      </c>
      <c r="H414" s="59">
        <v>3001</v>
      </c>
      <c r="I414" s="34"/>
      <c r="J414" s="58">
        <v>43403</v>
      </c>
      <c r="K414" s="58"/>
      <c r="L414" s="72"/>
      <c r="M414" s="59"/>
      <c r="N414" s="59"/>
      <c r="O414" s="59"/>
      <c r="P414" s="59"/>
      <c r="Q414" s="63"/>
      <c r="R414" s="63"/>
      <c r="S414" s="63"/>
      <c r="T414" s="58">
        <v>43403</v>
      </c>
      <c r="U414" s="63"/>
      <c r="V414" s="63"/>
      <c r="W414" s="63"/>
      <c r="X414" s="58">
        <v>43402</v>
      </c>
      <c r="Y414" s="57">
        <f t="shared" si="21"/>
        <v>2022</v>
      </c>
      <c r="Z414" s="34" t="s">
        <v>381</v>
      </c>
      <c r="AA414" s="101"/>
      <c r="AB414" s="100"/>
      <c r="AC414" s="62"/>
      <c r="AD414" s="34"/>
      <c r="AE414" s="34" t="s">
        <v>157</v>
      </c>
      <c r="AF414" s="34" t="s">
        <v>156</v>
      </c>
      <c r="AG414" s="278"/>
    </row>
    <row r="415" spans="1:33" ht="12.75" x14ac:dyDescent="0.2">
      <c r="A415" s="56" t="s">
        <v>577</v>
      </c>
      <c r="B415" s="76" t="s">
        <v>561</v>
      </c>
      <c r="C415" s="73" t="s">
        <v>171</v>
      </c>
      <c r="D415" s="73" t="s">
        <v>377</v>
      </c>
      <c r="E415" s="73" t="s">
        <v>159</v>
      </c>
      <c r="F415" s="34" t="s">
        <v>576</v>
      </c>
      <c r="G415" s="34" t="s">
        <v>383</v>
      </c>
      <c r="H415" s="59">
        <v>3009</v>
      </c>
      <c r="I415" s="34"/>
      <c r="J415" s="58">
        <v>43403</v>
      </c>
      <c r="K415" s="58"/>
      <c r="L415" s="72"/>
      <c r="M415" s="59"/>
      <c r="N415" s="59"/>
      <c r="O415" s="59"/>
      <c r="P415" s="59"/>
      <c r="Q415" s="63"/>
      <c r="R415" s="63"/>
      <c r="S415" s="63"/>
      <c r="T415" s="58">
        <v>43403</v>
      </c>
      <c r="U415" s="63"/>
      <c r="V415" s="63"/>
      <c r="W415" s="63"/>
      <c r="X415" s="58">
        <v>43402</v>
      </c>
      <c r="Y415" s="57">
        <f t="shared" si="21"/>
        <v>2022</v>
      </c>
      <c r="Z415" s="34" t="s">
        <v>381</v>
      </c>
      <c r="AA415" s="101"/>
      <c r="AB415" s="100"/>
      <c r="AC415" s="62"/>
      <c r="AD415" s="34"/>
      <c r="AE415" s="34" t="s">
        <v>157</v>
      </c>
      <c r="AF415" s="34" t="s">
        <v>156</v>
      </c>
      <c r="AG415" s="278"/>
    </row>
    <row r="416" spans="1:33" ht="12.75" x14ac:dyDescent="0.2">
      <c r="A416" s="56" t="s">
        <v>575</v>
      </c>
      <c r="B416" s="76" t="s">
        <v>561</v>
      </c>
      <c r="C416" s="73" t="s">
        <v>171</v>
      </c>
      <c r="D416" s="73" t="s">
        <v>377</v>
      </c>
      <c r="E416" s="73" t="s">
        <v>159</v>
      </c>
      <c r="F416" s="34" t="s">
        <v>574</v>
      </c>
      <c r="G416" s="34" t="s">
        <v>383</v>
      </c>
      <c r="H416" s="59" t="s">
        <v>573</v>
      </c>
      <c r="I416" s="34" t="s">
        <v>572</v>
      </c>
      <c r="J416" s="58">
        <v>43403</v>
      </c>
      <c r="K416" s="58"/>
      <c r="L416" s="72"/>
      <c r="M416" s="59"/>
      <c r="N416" s="59"/>
      <c r="O416" s="59"/>
      <c r="P416" s="59"/>
      <c r="Q416" s="63"/>
      <c r="R416" s="63"/>
      <c r="S416" s="63"/>
      <c r="T416" s="58">
        <v>43403</v>
      </c>
      <c r="U416" s="63"/>
      <c r="V416" s="63"/>
      <c r="W416" s="63"/>
      <c r="X416" s="58">
        <v>43402</v>
      </c>
      <c r="Y416" s="57">
        <f t="shared" si="21"/>
        <v>2022</v>
      </c>
      <c r="Z416" s="34" t="s">
        <v>381</v>
      </c>
      <c r="AA416" s="101"/>
      <c r="AB416" s="100"/>
      <c r="AC416" s="62"/>
      <c r="AD416" s="34"/>
      <c r="AE416" s="34" t="s">
        <v>157</v>
      </c>
      <c r="AF416" s="34" t="s">
        <v>156</v>
      </c>
      <c r="AG416" s="278"/>
    </row>
    <row r="417" spans="1:33" ht="12.75" x14ac:dyDescent="0.2">
      <c r="A417" s="56" t="s">
        <v>571</v>
      </c>
      <c r="B417" s="76" t="s">
        <v>561</v>
      </c>
      <c r="C417" s="73" t="s">
        <v>171</v>
      </c>
      <c r="D417" s="73" t="s">
        <v>377</v>
      </c>
      <c r="E417" s="73" t="s">
        <v>159</v>
      </c>
      <c r="F417" s="34" t="s">
        <v>570</v>
      </c>
      <c r="G417" s="34" t="s">
        <v>383</v>
      </c>
      <c r="H417" s="59" t="s">
        <v>569</v>
      </c>
      <c r="I417" s="34" t="s">
        <v>565</v>
      </c>
      <c r="J417" s="58">
        <v>43403</v>
      </c>
      <c r="K417" s="58"/>
      <c r="L417" s="72"/>
      <c r="M417" s="59"/>
      <c r="N417" s="59"/>
      <c r="O417" s="59"/>
      <c r="P417" s="59"/>
      <c r="Q417" s="63"/>
      <c r="R417" s="63"/>
      <c r="S417" s="63"/>
      <c r="T417" s="58">
        <v>43403</v>
      </c>
      <c r="U417" s="63"/>
      <c r="V417" s="63"/>
      <c r="W417" s="63"/>
      <c r="X417" s="58">
        <v>43402</v>
      </c>
      <c r="Y417" s="57">
        <f t="shared" si="21"/>
        <v>2022</v>
      </c>
      <c r="Z417" s="34" t="s">
        <v>381</v>
      </c>
      <c r="AA417" s="101"/>
      <c r="AB417" s="100"/>
      <c r="AC417" s="62"/>
      <c r="AD417" s="34"/>
      <c r="AE417" s="34" t="s">
        <v>157</v>
      </c>
      <c r="AF417" s="34" t="s">
        <v>156</v>
      </c>
      <c r="AG417" s="278"/>
    </row>
    <row r="418" spans="1:33" ht="12.75" x14ac:dyDescent="0.2">
      <c r="A418" s="56" t="s">
        <v>568</v>
      </c>
      <c r="B418" s="76" t="s">
        <v>561</v>
      </c>
      <c r="C418" s="73" t="s">
        <v>171</v>
      </c>
      <c r="D418" s="73" t="s">
        <v>377</v>
      </c>
      <c r="E418" s="73" t="s">
        <v>159</v>
      </c>
      <c r="F418" s="34" t="s">
        <v>567</v>
      </c>
      <c r="G418" s="34" t="s">
        <v>383</v>
      </c>
      <c r="H418" s="59" t="s">
        <v>566</v>
      </c>
      <c r="I418" s="34" t="s">
        <v>565</v>
      </c>
      <c r="J418" s="58">
        <v>43403</v>
      </c>
      <c r="K418" s="58"/>
      <c r="L418" s="72"/>
      <c r="M418" s="59"/>
      <c r="N418" s="59"/>
      <c r="O418" s="59"/>
      <c r="P418" s="59"/>
      <c r="Q418" s="63"/>
      <c r="R418" s="63"/>
      <c r="S418" s="63"/>
      <c r="T418" s="58">
        <v>43403</v>
      </c>
      <c r="U418" s="63"/>
      <c r="V418" s="63"/>
      <c r="W418" s="63"/>
      <c r="X418" s="58">
        <v>43402</v>
      </c>
      <c r="Y418" s="57">
        <f t="shared" si="21"/>
        <v>2022</v>
      </c>
      <c r="Z418" s="34" t="s">
        <v>381</v>
      </c>
      <c r="AA418" s="101"/>
      <c r="AB418" s="100"/>
      <c r="AC418" s="62"/>
      <c r="AD418" s="34"/>
      <c r="AE418" s="34" t="s">
        <v>157</v>
      </c>
      <c r="AF418" s="34" t="s">
        <v>156</v>
      </c>
      <c r="AG418" s="278"/>
    </row>
    <row r="419" spans="1:33" ht="12.75" x14ac:dyDescent="0.2">
      <c r="A419" s="56" t="s">
        <v>564</v>
      </c>
      <c r="B419" s="76" t="s">
        <v>561</v>
      </c>
      <c r="C419" s="73" t="s">
        <v>171</v>
      </c>
      <c r="D419" s="73" t="s">
        <v>377</v>
      </c>
      <c r="E419" s="73" t="s">
        <v>159</v>
      </c>
      <c r="F419" s="34" t="s">
        <v>422</v>
      </c>
      <c r="G419" s="34" t="s">
        <v>383</v>
      </c>
      <c r="H419" s="59">
        <v>3701</v>
      </c>
      <c r="I419" s="34" t="s">
        <v>563</v>
      </c>
      <c r="J419" s="58">
        <v>43403</v>
      </c>
      <c r="K419" s="58"/>
      <c r="L419" s="72"/>
      <c r="M419" s="59"/>
      <c r="N419" s="59"/>
      <c r="O419" s="59"/>
      <c r="P419" s="59"/>
      <c r="Q419" s="63"/>
      <c r="R419" s="63"/>
      <c r="S419" s="63"/>
      <c r="T419" s="58">
        <v>43403</v>
      </c>
      <c r="U419" s="63"/>
      <c r="V419" s="63"/>
      <c r="W419" s="63"/>
      <c r="X419" s="58">
        <v>43402</v>
      </c>
      <c r="Y419" s="57">
        <f t="shared" si="21"/>
        <v>2022</v>
      </c>
      <c r="Z419" s="34" t="s">
        <v>381</v>
      </c>
      <c r="AA419" s="101"/>
      <c r="AB419" s="100"/>
      <c r="AC419" s="62"/>
      <c r="AD419" s="34"/>
      <c r="AE419" s="34" t="s">
        <v>157</v>
      </c>
      <c r="AF419" s="34" t="s">
        <v>156</v>
      </c>
      <c r="AG419" s="278"/>
    </row>
    <row r="420" spans="1:33" ht="12.75" x14ac:dyDescent="0.2">
      <c r="A420" s="56" t="s">
        <v>562</v>
      </c>
      <c r="B420" s="76" t="s">
        <v>561</v>
      </c>
      <c r="C420" s="73" t="s">
        <v>171</v>
      </c>
      <c r="D420" s="73" t="s">
        <v>377</v>
      </c>
      <c r="E420" s="73" t="s">
        <v>159</v>
      </c>
      <c r="F420" s="34" t="s">
        <v>560</v>
      </c>
      <c r="G420" s="34" t="s">
        <v>383</v>
      </c>
      <c r="H420" s="59" t="s">
        <v>559</v>
      </c>
      <c r="I420" s="34" t="s">
        <v>558</v>
      </c>
      <c r="J420" s="58">
        <v>43403</v>
      </c>
      <c r="K420" s="58"/>
      <c r="L420" s="72"/>
      <c r="M420" s="59"/>
      <c r="N420" s="59"/>
      <c r="O420" s="59"/>
      <c r="P420" s="59"/>
      <c r="Q420" s="63"/>
      <c r="R420" s="63"/>
      <c r="S420" s="63"/>
      <c r="T420" s="58">
        <v>43403</v>
      </c>
      <c r="U420" s="63"/>
      <c r="V420" s="63"/>
      <c r="W420" s="63"/>
      <c r="X420" s="58">
        <v>43402</v>
      </c>
      <c r="Y420" s="57">
        <f t="shared" si="21"/>
        <v>2022</v>
      </c>
      <c r="Z420" s="34" t="s">
        <v>381</v>
      </c>
      <c r="AA420" s="101"/>
      <c r="AB420" s="100"/>
      <c r="AC420" s="62"/>
      <c r="AD420" s="34"/>
      <c r="AE420" s="34" t="s">
        <v>157</v>
      </c>
      <c r="AF420" s="34" t="s">
        <v>156</v>
      </c>
      <c r="AG420" s="278"/>
    </row>
    <row r="421" spans="1:33" s="78" customFormat="1" ht="25.5" hidden="1" x14ac:dyDescent="0.2">
      <c r="A421" s="89" t="s">
        <v>557</v>
      </c>
      <c r="B421" s="88" t="s">
        <v>526</v>
      </c>
      <c r="C421" s="87" t="s">
        <v>525</v>
      </c>
      <c r="D421" s="87" t="s">
        <v>377</v>
      </c>
      <c r="E421" s="87" t="s">
        <v>445</v>
      </c>
      <c r="F421" s="79" t="s">
        <v>556</v>
      </c>
      <c r="G421" s="79" t="s">
        <v>555</v>
      </c>
      <c r="H421" s="82" t="s">
        <v>554</v>
      </c>
      <c r="I421" s="99" t="s">
        <v>553</v>
      </c>
      <c r="J421" s="84">
        <v>37721</v>
      </c>
      <c r="K421" s="84"/>
      <c r="L421" s="92"/>
      <c r="M421" s="94"/>
      <c r="N421" s="94"/>
      <c r="O421" s="94"/>
      <c r="P421" s="94"/>
      <c r="Q421" s="84"/>
      <c r="R421" s="84"/>
      <c r="S421" s="84">
        <v>43075</v>
      </c>
      <c r="T421" s="84"/>
      <c r="U421" s="84"/>
      <c r="V421" s="84"/>
      <c r="W421" s="84"/>
      <c r="X421" s="84">
        <f>MAX(Játszóeszközök[[#This Row],[Időszakos ellenőrzés 2011.]:[Időszakos ellenőrzés 2020.]])</f>
        <v>43075</v>
      </c>
      <c r="Y421" s="83"/>
      <c r="Z421" s="79" t="s">
        <v>442</v>
      </c>
      <c r="AA421" s="94"/>
      <c r="AB421" s="84" t="s">
        <v>542</v>
      </c>
      <c r="AC421" s="80">
        <v>2020</v>
      </c>
      <c r="AD421" s="79"/>
      <c r="AE421" s="34" t="s">
        <v>157</v>
      </c>
      <c r="AF421" s="34" t="s">
        <v>156</v>
      </c>
      <c r="AG421" s="284"/>
    </row>
    <row r="422" spans="1:33" s="78" customFormat="1" ht="12.75" hidden="1" x14ac:dyDescent="0.2">
      <c r="A422" s="89" t="s">
        <v>552</v>
      </c>
      <c r="B422" s="88" t="s">
        <v>526</v>
      </c>
      <c r="C422" s="87" t="s">
        <v>525</v>
      </c>
      <c r="D422" s="87" t="s">
        <v>377</v>
      </c>
      <c r="E422" s="87" t="s">
        <v>445</v>
      </c>
      <c r="F422" s="79" t="s">
        <v>515</v>
      </c>
      <c r="G422" s="79" t="s">
        <v>158</v>
      </c>
      <c r="H422" s="82" t="s">
        <v>551</v>
      </c>
      <c r="I422" s="79" t="s">
        <v>550</v>
      </c>
      <c r="J422" s="84">
        <v>37721</v>
      </c>
      <c r="K422" s="84"/>
      <c r="L422" s="92"/>
      <c r="M422" s="94"/>
      <c r="N422" s="94"/>
      <c r="O422" s="94"/>
      <c r="P422" s="94"/>
      <c r="Q422" s="84"/>
      <c r="R422" s="84"/>
      <c r="S422" s="84">
        <v>43075</v>
      </c>
      <c r="T422" s="84"/>
      <c r="U422" s="84"/>
      <c r="V422" s="84"/>
      <c r="W422" s="84"/>
      <c r="X422" s="84">
        <f>MAX(Játszóeszközök[[#This Row],[Időszakos ellenőrzés 2011.]:[Időszakos ellenőrzés 2020.]])</f>
        <v>43075</v>
      </c>
      <c r="Y422" s="83"/>
      <c r="Z422" s="79" t="s">
        <v>442</v>
      </c>
      <c r="AA422" s="94"/>
      <c r="AB422" s="84" t="s">
        <v>542</v>
      </c>
      <c r="AC422" s="80">
        <v>2020</v>
      </c>
      <c r="AD422" s="79"/>
      <c r="AE422" s="34" t="s">
        <v>157</v>
      </c>
      <c r="AF422" s="34" t="s">
        <v>156</v>
      </c>
      <c r="AG422" s="284"/>
    </row>
    <row r="423" spans="1:33" ht="39.75" customHeight="1" x14ac:dyDescent="0.2">
      <c r="A423" s="56" t="s">
        <v>549</v>
      </c>
      <c r="B423" s="76" t="s">
        <v>526</v>
      </c>
      <c r="C423" s="73" t="s">
        <v>525</v>
      </c>
      <c r="D423" s="73" t="s">
        <v>377</v>
      </c>
      <c r="E423" s="73" t="s">
        <v>159</v>
      </c>
      <c r="F423" s="97" t="s">
        <v>548</v>
      </c>
      <c r="G423" s="98" t="s">
        <v>158</v>
      </c>
      <c r="H423" s="69" t="s">
        <v>547</v>
      </c>
      <c r="I423" s="97" t="s">
        <v>546</v>
      </c>
      <c r="J423" s="72" t="s">
        <v>545</v>
      </c>
      <c r="K423" s="72"/>
      <c r="L423" s="72" t="s">
        <v>544</v>
      </c>
      <c r="M423" s="90"/>
      <c r="N423" s="90"/>
      <c r="O423" s="90"/>
      <c r="P423" s="90"/>
      <c r="Q423" s="72"/>
      <c r="R423" s="58">
        <v>42695</v>
      </c>
      <c r="S423" s="72"/>
      <c r="T423" s="72"/>
      <c r="U423" s="72"/>
      <c r="V423" s="75">
        <v>43909</v>
      </c>
      <c r="W423" s="75"/>
      <c r="X423" s="58">
        <f>MAX(Játszóeszközök[[#This Row],[Időszakos ellenőrzés 2011.]:[Időszakos ellenőrzés 2020.]])</f>
        <v>43909</v>
      </c>
      <c r="Y423" s="57">
        <f t="shared" ref="Y423:Y431" si="22">IF(X423&gt;=44044,YEAR(X423)+3,YEAR(X423)+4)</f>
        <v>2024</v>
      </c>
      <c r="Z423" s="34" t="s">
        <v>463</v>
      </c>
      <c r="AA423" s="91" t="s">
        <v>543</v>
      </c>
      <c r="AB423" s="58" t="s">
        <v>542</v>
      </c>
      <c r="AC423" s="62"/>
      <c r="AD423" s="34"/>
      <c r="AE423" s="34" t="s">
        <v>157</v>
      </c>
      <c r="AF423" s="34" t="s">
        <v>156</v>
      </c>
      <c r="AG423" s="278"/>
    </row>
    <row r="424" spans="1:33" ht="12.75" x14ac:dyDescent="0.2">
      <c r="A424" s="56" t="s">
        <v>541</v>
      </c>
      <c r="B424" s="76" t="s">
        <v>526</v>
      </c>
      <c r="C424" s="73" t="s">
        <v>525</v>
      </c>
      <c r="D424" s="73" t="s">
        <v>377</v>
      </c>
      <c r="E424" s="73" t="s">
        <v>159</v>
      </c>
      <c r="F424" s="34" t="s">
        <v>540</v>
      </c>
      <c r="G424" s="34" t="s">
        <v>383</v>
      </c>
      <c r="H424" s="59" t="s">
        <v>539</v>
      </c>
      <c r="I424" s="34" t="s">
        <v>533</v>
      </c>
      <c r="J424" s="58">
        <v>41263</v>
      </c>
      <c r="K424" s="58"/>
      <c r="L424" s="72" t="s">
        <v>532</v>
      </c>
      <c r="M424" s="91"/>
      <c r="N424" s="91"/>
      <c r="O424" s="91"/>
      <c r="P424" s="91"/>
      <c r="Q424" s="58"/>
      <c r="R424" s="58">
        <v>42695</v>
      </c>
      <c r="S424" s="58"/>
      <c r="T424" s="58"/>
      <c r="U424" s="58"/>
      <c r="V424" s="75">
        <v>43909</v>
      </c>
      <c r="W424" s="75"/>
      <c r="X424" s="58">
        <f>MAX(Játszóeszközök[[#This Row],[Időszakos ellenőrzés 2011.]:[Időszakos ellenőrzés 2020.]])</f>
        <v>43909</v>
      </c>
      <c r="Y424" s="57">
        <f t="shared" si="22"/>
        <v>2024</v>
      </c>
      <c r="Z424" s="34" t="s">
        <v>430</v>
      </c>
      <c r="AA424" s="91"/>
      <c r="AB424" s="58"/>
      <c r="AC424" s="62"/>
      <c r="AD424" s="34"/>
      <c r="AE424" s="34" t="s">
        <v>157</v>
      </c>
      <c r="AF424" s="34" t="s">
        <v>156</v>
      </c>
      <c r="AG424" s="278"/>
    </row>
    <row r="425" spans="1:33" ht="12.75" x14ac:dyDescent="0.2">
      <c r="A425" s="56" t="s">
        <v>538</v>
      </c>
      <c r="B425" s="76" t="s">
        <v>526</v>
      </c>
      <c r="C425" s="73" t="s">
        <v>525</v>
      </c>
      <c r="D425" s="73" t="s">
        <v>377</v>
      </c>
      <c r="E425" s="73" t="s">
        <v>159</v>
      </c>
      <c r="F425" s="34" t="s">
        <v>537</v>
      </c>
      <c r="G425" s="34" t="s">
        <v>158</v>
      </c>
      <c r="H425" s="59">
        <v>5553065</v>
      </c>
      <c r="I425" s="34"/>
      <c r="J425" s="58">
        <v>37721</v>
      </c>
      <c r="K425" s="58"/>
      <c r="L425" s="72"/>
      <c r="M425" s="91"/>
      <c r="N425" s="91"/>
      <c r="O425" s="91"/>
      <c r="P425" s="91"/>
      <c r="Q425" s="58"/>
      <c r="R425" s="58">
        <v>42695</v>
      </c>
      <c r="S425" s="58"/>
      <c r="T425" s="58"/>
      <c r="U425" s="58"/>
      <c r="V425" s="75">
        <v>43909</v>
      </c>
      <c r="W425" s="75"/>
      <c r="X425" s="58">
        <f>MAX(Játszóeszközök[[#This Row],[Időszakos ellenőrzés 2011.]:[Időszakos ellenőrzés 2020.]])</f>
        <v>43909</v>
      </c>
      <c r="Y425" s="57">
        <f t="shared" si="22"/>
        <v>2024</v>
      </c>
      <c r="Z425" s="34" t="s">
        <v>430</v>
      </c>
      <c r="AA425" s="91"/>
      <c r="AB425" s="58"/>
      <c r="AC425" s="62"/>
      <c r="AD425" s="34"/>
      <c r="AE425" s="34" t="s">
        <v>157</v>
      </c>
      <c r="AF425" s="34" t="s">
        <v>156</v>
      </c>
      <c r="AG425" s="278"/>
    </row>
    <row r="426" spans="1:33" ht="12.75" x14ac:dyDescent="0.2">
      <c r="A426" s="56" t="s">
        <v>536</v>
      </c>
      <c r="B426" s="76" t="s">
        <v>526</v>
      </c>
      <c r="C426" s="73" t="s">
        <v>525</v>
      </c>
      <c r="D426" s="73" t="s">
        <v>377</v>
      </c>
      <c r="E426" s="73" t="s">
        <v>159</v>
      </c>
      <c r="F426" s="34" t="s">
        <v>535</v>
      </c>
      <c r="G426" s="34" t="s">
        <v>383</v>
      </c>
      <c r="H426" s="59" t="s">
        <v>534</v>
      </c>
      <c r="I426" s="34" t="s">
        <v>533</v>
      </c>
      <c r="J426" s="58">
        <v>41263</v>
      </c>
      <c r="K426" s="58"/>
      <c r="L426" s="72" t="s">
        <v>532</v>
      </c>
      <c r="M426" s="91"/>
      <c r="N426" s="91"/>
      <c r="O426" s="91"/>
      <c r="P426" s="91"/>
      <c r="Q426" s="58"/>
      <c r="R426" s="58">
        <v>42695</v>
      </c>
      <c r="S426" s="58"/>
      <c r="T426" s="58"/>
      <c r="U426" s="58"/>
      <c r="V426" s="75">
        <v>43909</v>
      </c>
      <c r="W426" s="75"/>
      <c r="X426" s="58">
        <f>MAX(Játszóeszközök[[#This Row],[Időszakos ellenőrzés 2011.]:[Időszakos ellenőrzés 2020.]])</f>
        <v>43909</v>
      </c>
      <c r="Y426" s="57">
        <f t="shared" si="22"/>
        <v>2024</v>
      </c>
      <c r="Z426" s="34" t="s">
        <v>430</v>
      </c>
      <c r="AA426" s="91"/>
      <c r="AB426" s="58"/>
      <c r="AC426" s="62"/>
      <c r="AD426" s="34"/>
      <c r="AE426" s="34" t="s">
        <v>157</v>
      </c>
      <c r="AF426" s="34" t="s">
        <v>156</v>
      </c>
      <c r="AG426" s="278"/>
    </row>
    <row r="427" spans="1:33" ht="12.75" x14ac:dyDescent="0.2">
      <c r="A427" s="56" t="s">
        <v>531</v>
      </c>
      <c r="B427" s="76" t="s">
        <v>526</v>
      </c>
      <c r="C427" s="73" t="s">
        <v>525</v>
      </c>
      <c r="D427" s="73" t="s">
        <v>377</v>
      </c>
      <c r="E427" s="73" t="s">
        <v>159</v>
      </c>
      <c r="F427" s="34" t="s">
        <v>530</v>
      </c>
      <c r="G427" s="34" t="s">
        <v>383</v>
      </c>
      <c r="H427" s="59">
        <v>12122</v>
      </c>
      <c r="I427" s="34" t="s">
        <v>529</v>
      </c>
      <c r="J427" s="58">
        <v>43909</v>
      </c>
      <c r="K427" s="58"/>
      <c r="L427" s="72" t="s">
        <v>528</v>
      </c>
      <c r="M427" s="91"/>
      <c r="N427" s="91"/>
      <c r="O427" s="91"/>
      <c r="P427" s="91"/>
      <c r="Q427" s="58"/>
      <c r="R427" s="58"/>
      <c r="S427" s="58"/>
      <c r="T427" s="58"/>
      <c r="U427" s="58"/>
      <c r="V427" s="75">
        <v>43909</v>
      </c>
      <c r="W427" s="75"/>
      <c r="X427" s="58">
        <f>MAX(Játszóeszközök[[#This Row],[Időszakos ellenőrzés 2011.]:[Időszakos ellenőrzés 2020.]])</f>
        <v>43909</v>
      </c>
      <c r="Y427" s="57">
        <f t="shared" si="22"/>
        <v>2024</v>
      </c>
      <c r="Z427" s="34" t="s">
        <v>430</v>
      </c>
      <c r="AA427" s="91"/>
      <c r="AB427" s="58"/>
      <c r="AC427" s="62"/>
      <c r="AD427" s="34"/>
      <c r="AE427" s="34" t="s">
        <v>157</v>
      </c>
      <c r="AF427" s="34" t="s">
        <v>156</v>
      </c>
      <c r="AG427" s="278"/>
    </row>
    <row r="428" spans="1:33" ht="12.75" x14ac:dyDescent="0.2">
      <c r="A428" s="56" t="s">
        <v>527</v>
      </c>
      <c r="B428" s="76" t="s">
        <v>526</v>
      </c>
      <c r="C428" s="73" t="s">
        <v>525</v>
      </c>
      <c r="D428" s="73" t="s">
        <v>377</v>
      </c>
      <c r="E428" s="73" t="s">
        <v>159</v>
      </c>
      <c r="F428" s="34" t="s">
        <v>393</v>
      </c>
      <c r="G428" s="34" t="s">
        <v>524</v>
      </c>
      <c r="H428" s="59">
        <v>11096</v>
      </c>
      <c r="I428" s="34" t="s">
        <v>523</v>
      </c>
      <c r="J428" s="58">
        <v>43909</v>
      </c>
      <c r="K428" s="58"/>
      <c r="L428" s="72" t="s">
        <v>522</v>
      </c>
      <c r="M428" s="91"/>
      <c r="N428" s="91"/>
      <c r="O428" s="91"/>
      <c r="P428" s="91"/>
      <c r="Q428" s="58"/>
      <c r="R428" s="58"/>
      <c r="S428" s="58"/>
      <c r="T428" s="58"/>
      <c r="U428" s="58"/>
      <c r="V428" s="75">
        <v>43909</v>
      </c>
      <c r="W428" s="75"/>
      <c r="X428" s="58">
        <f>MAX(Játszóeszközök[[#This Row],[Időszakos ellenőrzés 2011.]:[Időszakos ellenőrzés 2020.]])</f>
        <v>43909</v>
      </c>
      <c r="Y428" s="57">
        <f t="shared" si="22"/>
        <v>2024</v>
      </c>
      <c r="Z428" s="34" t="s">
        <v>430</v>
      </c>
      <c r="AA428" s="91"/>
      <c r="AB428" s="58"/>
      <c r="AC428" s="62"/>
      <c r="AD428" s="34"/>
      <c r="AE428" s="34" t="s">
        <v>157</v>
      </c>
      <c r="AF428" s="34" t="s">
        <v>156</v>
      </c>
      <c r="AG428" s="278"/>
    </row>
    <row r="429" spans="1:33" ht="12.75" x14ac:dyDescent="0.2">
      <c r="A429" s="56" t="s">
        <v>521</v>
      </c>
      <c r="B429" s="76" t="s">
        <v>508</v>
      </c>
      <c r="C429" s="73" t="s">
        <v>507</v>
      </c>
      <c r="D429" s="73" t="s">
        <v>377</v>
      </c>
      <c r="E429" s="73" t="s">
        <v>159</v>
      </c>
      <c r="F429" s="34" t="s">
        <v>520</v>
      </c>
      <c r="G429" s="34" t="s">
        <v>505</v>
      </c>
      <c r="H429" s="59" t="s">
        <v>504</v>
      </c>
      <c r="I429" s="34" t="s">
        <v>519</v>
      </c>
      <c r="J429" s="63" t="s">
        <v>432</v>
      </c>
      <c r="K429" s="63"/>
      <c r="L429" s="77" t="s">
        <v>518</v>
      </c>
      <c r="M429" s="59"/>
      <c r="N429" s="59"/>
      <c r="O429" s="59"/>
      <c r="P429" s="59"/>
      <c r="Q429" s="63"/>
      <c r="R429" s="63"/>
      <c r="S429" s="63"/>
      <c r="T429" s="58">
        <v>43402</v>
      </c>
      <c r="U429" s="63"/>
      <c r="V429" s="63"/>
      <c r="W429" s="63"/>
      <c r="X429" s="58">
        <f>MAX(Játszóeszközök[[#This Row],[Időszakos ellenőrzés 2011.]:[Időszakos ellenőrzés 2020.]])</f>
        <v>43402</v>
      </c>
      <c r="Y429" s="57">
        <f t="shared" si="22"/>
        <v>2022</v>
      </c>
      <c r="Z429" s="34" t="s">
        <v>517</v>
      </c>
      <c r="AA429" s="91"/>
      <c r="AB429" s="58">
        <v>40792</v>
      </c>
      <c r="AC429" s="62"/>
      <c r="AD429" s="34"/>
      <c r="AE429" s="34" t="s">
        <v>157</v>
      </c>
      <c r="AF429" s="34" t="s">
        <v>156</v>
      </c>
      <c r="AG429" s="278"/>
    </row>
    <row r="430" spans="1:33" ht="12.75" x14ac:dyDescent="0.2">
      <c r="A430" s="56" t="s">
        <v>516</v>
      </c>
      <c r="B430" s="76" t="s">
        <v>508</v>
      </c>
      <c r="C430" s="73" t="s">
        <v>507</v>
      </c>
      <c r="D430" s="73" t="s">
        <v>377</v>
      </c>
      <c r="E430" s="73" t="s">
        <v>159</v>
      </c>
      <c r="F430" s="34" t="s">
        <v>515</v>
      </c>
      <c r="G430" s="34" t="s">
        <v>505</v>
      </c>
      <c r="H430" s="59" t="s">
        <v>504</v>
      </c>
      <c r="I430" s="34" t="s">
        <v>514</v>
      </c>
      <c r="J430" s="63" t="s">
        <v>432</v>
      </c>
      <c r="K430" s="63"/>
      <c r="L430" s="77"/>
      <c r="M430" s="59"/>
      <c r="N430" s="59"/>
      <c r="O430" s="59"/>
      <c r="P430" s="59"/>
      <c r="Q430" s="58">
        <v>42320</v>
      </c>
      <c r="R430" s="63"/>
      <c r="S430" s="63"/>
      <c r="T430" s="63"/>
      <c r="U430" s="63"/>
      <c r="V430" s="58">
        <v>44158</v>
      </c>
      <c r="W430" s="58"/>
      <c r="X430" s="58">
        <f>MAX(Játszóeszközök[[#This Row],[Időszakos ellenőrzés 2011.]:[Időszakos ellenőrzés 2020.]])</f>
        <v>44158</v>
      </c>
      <c r="Y430" s="57">
        <f t="shared" si="22"/>
        <v>2023</v>
      </c>
      <c r="Z430" s="34" t="s">
        <v>463</v>
      </c>
      <c r="AA430" s="59" t="s">
        <v>513</v>
      </c>
      <c r="AB430" s="63"/>
      <c r="AC430" s="62"/>
      <c r="AD430" s="34"/>
      <c r="AE430" s="34" t="s">
        <v>157</v>
      </c>
      <c r="AF430" s="34" t="s">
        <v>156</v>
      </c>
      <c r="AG430" s="278"/>
    </row>
    <row r="431" spans="1:33" ht="12.75" x14ac:dyDescent="0.2">
      <c r="A431" s="56" t="s">
        <v>512</v>
      </c>
      <c r="B431" s="76" t="s">
        <v>508</v>
      </c>
      <c r="C431" s="73" t="s">
        <v>507</v>
      </c>
      <c r="D431" s="73" t="s">
        <v>377</v>
      </c>
      <c r="E431" s="73" t="s">
        <v>159</v>
      </c>
      <c r="F431" s="34" t="s">
        <v>422</v>
      </c>
      <c r="G431" s="34" t="s">
        <v>505</v>
      </c>
      <c r="H431" s="59" t="s">
        <v>511</v>
      </c>
      <c r="I431" s="34"/>
      <c r="J431" s="63"/>
      <c r="K431" s="63"/>
      <c r="L431" s="77"/>
      <c r="M431" s="59"/>
      <c r="N431" s="59"/>
      <c r="O431" s="59"/>
      <c r="P431" s="59"/>
      <c r="Q431" s="58">
        <v>42320</v>
      </c>
      <c r="R431" s="63"/>
      <c r="S431" s="63"/>
      <c r="T431" s="63"/>
      <c r="U431" s="63"/>
      <c r="V431" s="58">
        <v>44158</v>
      </c>
      <c r="W431" s="58"/>
      <c r="X431" s="58">
        <f>MAX(Játszóeszközök[[#This Row],[Időszakos ellenőrzés 2011.]:[Időszakos ellenőrzés 2020.]])</f>
        <v>44158</v>
      </c>
      <c r="Y431" s="57">
        <f t="shared" si="22"/>
        <v>2023</v>
      </c>
      <c r="Z431" s="34" t="s">
        <v>463</v>
      </c>
      <c r="AA431" s="59" t="s">
        <v>510</v>
      </c>
      <c r="AB431" s="63"/>
      <c r="AC431" s="62"/>
      <c r="AD431" s="34"/>
      <c r="AE431" s="34" t="s">
        <v>157</v>
      </c>
      <c r="AF431" s="34" t="s">
        <v>156</v>
      </c>
      <c r="AG431" s="278"/>
    </row>
    <row r="432" spans="1:33" s="78" customFormat="1" ht="12.75" hidden="1" x14ac:dyDescent="0.2">
      <c r="A432" s="89" t="s">
        <v>509</v>
      </c>
      <c r="B432" s="88" t="s">
        <v>508</v>
      </c>
      <c r="C432" s="87" t="s">
        <v>507</v>
      </c>
      <c r="D432" s="87" t="s">
        <v>377</v>
      </c>
      <c r="E432" s="87" t="s">
        <v>445</v>
      </c>
      <c r="F432" s="79" t="s">
        <v>506</v>
      </c>
      <c r="G432" s="79" t="s">
        <v>505</v>
      </c>
      <c r="H432" s="82" t="s">
        <v>504</v>
      </c>
      <c r="I432" s="79" t="s">
        <v>503</v>
      </c>
      <c r="J432" s="81" t="s">
        <v>432</v>
      </c>
      <c r="K432" s="81"/>
      <c r="L432" s="86"/>
      <c r="M432" s="82"/>
      <c r="N432" s="82"/>
      <c r="O432" s="82"/>
      <c r="P432" s="82"/>
      <c r="Q432" s="81"/>
      <c r="R432" s="81"/>
      <c r="S432" s="81"/>
      <c r="T432" s="81"/>
      <c r="U432" s="81"/>
      <c r="V432" s="81"/>
      <c r="W432" s="81"/>
      <c r="X432" s="84"/>
      <c r="Y432" s="83"/>
      <c r="Z432" s="79" t="s">
        <v>442</v>
      </c>
      <c r="AA432" s="94"/>
      <c r="AB432" s="84">
        <v>40792</v>
      </c>
      <c r="AC432" s="80" t="s">
        <v>502</v>
      </c>
      <c r="AD432" s="79"/>
      <c r="AE432" s="34" t="s">
        <v>157</v>
      </c>
      <c r="AF432" s="34" t="s">
        <v>156</v>
      </c>
      <c r="AG432" s="284"/>
    </row>
    <row r="433" spans="1:33" ht="25.5" x14ac:dyDescent="0.2">
      <c r="A433" s="56" t="s">
        <v>501</v>
      </c>
      <c r="B433" s="61" t="s">
        <v>474</v>
      </c>
      <c r="C433" s="73" t="s">
        <v>252</v>
      </c>
      <c r="D433" s="73" t="s">
        <v>377</v>
      </c>
      <c r="E433" s="73" t="s">
        <v>159</v>
      </c>
      <c r="F433" s="34" t="s">
        <v>500</v>
      </c>
      <c r="G433" s="34" t="s">
        <v>451</v>
      </c>
      <c r="H433" s="59" t="s">
        <v>497</v>
      </c>
      <c r="I433" s="34" t="s">
        <v>477</v>
      </c>
      <c r="J433" s="58">
        <v>37557</v>
      </c>
      <c r="K433" s="58"/>
      <c r="L433" s="72" t="s">
        <v>496</v>
      </c>
      <c r="M433" s="91"/>
      <c r="N433" s="91"/>
      <c r="O433" s="91"/>
      <c r="P433" s="91"/>
      <c r="Q433" s="58"/>
      <c r="R433" s="58"/>
      <c r="S433" s="58"/>
      <c r="T433" s="58">
        <v>43403</v>
      </c>
      <c r="U433" s="58"/>
      <c r="V433" s="75">
        <v>43909</v>
      </c>
      <c r="W433" s="75"/>
      <c r="X433" s="58">
        <f>MAX(Játszóeszközök[[#This Row],[Időszakos ellenőrzés 2011.]:[Időszakos ellenőrzés 2020.]])</f>
        <v>43909</v>
      </c>
      <c r="Y433" s="57">
        <f t="shared" ref="Y433:Y438" si="23">IF(X433&gt;=44044,YEAR(X433)+3,YEAR(X433)+4)</f>
        <v>2024</v>
      </c>
      <c r="Z433" s="34" t="s">
        <v>381</v>
      </c>
      <c r="AA433" s="91"/>
      <c r="AB433" s="72" t="s">
        <v>482</v>
      </c>
      <c r="AC433" s="62"/>
      <c r="AD433" s="34"/>
      <c r="AE433" s="34" t="s">
        <v>157</v>
      </c>
      <c r="AF433" s="34" t="s">
        <v>156</v>
      </c>
      <c r="AG433" s="278"/>
    </row>
    <row r="434" spans="1:33" ht="25.5" x14ac:dyDescent="0.2">
      <c r="A434" s="56" t="s">
        <v>499</v>
      </c>
      <c r="B434" s="61" t="s">
        <v>474</v>
      </c>
      <c r="C434" s="73" t="s">
        <v>252</v>
      </c>
      <c r="D434" s="73" t="s">
        <v>377</v>
      </c>
      <c r="E434" s="73" t="s">
        <v>159</v>
      </c>
      <c r="F434" s="70" t="s">
        <v>498</v>
      </c>
      <c r="G434" s="34" t="s">
        <v>451</v>
      </c>
      <c r="H434" s="59" t="s">
        <v>497</v>
      </c>
      <c r="I434" s="34" t="s">
        <v>477</v>
      </c>
      <c r="J434" s="58">
        <v>37557</v>
      </c>
      <c r="K434" s="58"/>
      <c r="L434" s="72" t="s">
        <v>496</v>
      </c>
      <c r="M434" s="91"/>
      <c r="N434" s="91"/>
      <c r="O434" s="91"/>
      <c r="P434" s="91"/>
      <c r="Q434" s="58"/>
      <c r="R434" s="58"/>
      <c r="S434" s="58"/>
      <c r="T434" s="58">
        <v>43403</v>
      </c>
      <c r="U434" s="58"/>
      <c r="V434" s="75">
        <v>43909</v>
      </c>
      <c r="W434" s="75"/>
      <c r="X434" s="58">
        <f>MAX(Játszóeszközök[[#This Row],[Időszakos ellenőrzés 2011.]:[Időszakos ellenőrzés 2020.]])</f>
        <v>43909</v>
      </c>
      <c r="Y434" s="57">
        <f t="shared" si="23"/>
        <v>2024</v>
      </c>
      <c r="Z434" s="34" t="s">
        <v>381</v>
      </c>
      <c r="AA434" s="91"/>
      <c r="AB434" s="72" t="s">
        <v>482</v>
      </c>
      <c r="AC434" s="62"/>
      <c r="AD434" s="34"/>
      <c r="AE434" s="34" t="s">
        <v>157</v>
      </c>
      <c r="AF434" s="34" t="s">
        <v>156</v>
      </c>
      <c r="AG434" s="278"/>
    </row>
    <row r="435" spans="1:33" ht="25.5" x14ac:dyDescent="0.2">
      <c r="A435" s="56" t="s">
        <v>495</v>
      </c>
      <c r="B435" s="61" t="s">
        <v>474</v>
      </c>
      <c r="C435" s="73" t="s">
        <v>252</v>
      </c>
      <c r="D435" s="73" t="s">
        <v>377</v>
      </c>
      <c r="E435" s="73" t="s">
        <v>159</v>
      </c>
      <c r="F435" s="34" t="s">
        <v>494</v>
      </c>
      <c r="G435" s="34" t="s">
        <v>451</v>
      </c>
      <c r="H435" s="59" t="s">
        <v>493</v>
      </c>
      <c r="I435" s="34" t="s">
        <v>477</v>
      </c>
      <c r="J435" s="58">
        <v>37557</v>
      </c>
      <c r="K435" s="58"/>
      <c r="L435" s="72" t="s">
        <v>492</v>
      </c>
      <c r="M435" s="91"/>
      <c r="N435" s="91"/>
      <c r="O435" s="91"/>
      <c r="P435" s="91"/>
      <c r="Q435" s="58"/>
      <c r="R435" s="58"/>
      <c r="S435" s="58"/>
      <c r="T435" s="58">
        <v>43403</v>
      </c>
      <c r="U435" s="58"/>
      <c r="V435" s="75">
        <v>43909</v>
      </c>
      <c r="W435" s="75"/>
      <c r="X435" s="58">
        <f>MAX(Játszóeszközök[[#This Row],[Időszakos ellenőrzés 2011.]:[Időszakos ellenőrzés 2020.]])</f>
        <v>43909</v>
      </c>
      <c r="Y435" s="57">
        <f t="shared" si="23"/>
        <v>2024</v>
      </c>
      <c r="Z435" s="34" t="s">
        <v>381</v>
      </c>
      <c r="AA435" s="91"/>
      <c r="AB435" s="72" t="s">
        <v>482</v>
      </c>
      <c r="AC435" s="62"/>
      <c r="AD435" s="34"/>
      <c r="AE435" s="34" t="s">
        <v>157</v>
      </c>
      <c r="AF435" s="34" t="s">
        <v>156</v>
      </c>
      <c r="AG435" s="278"/>
    </row>
    <row r="436" spans="1:33" ht="25.5" x14ac:dyDescent="0.2">
      <c r="A436" s="56" t="s">
        <v>491</v>
      </c>
      <c r="B436" s="61" t="s">
        <v>474</v>
      </c>
      <c r="C436" s="73" t="s">
        <v>252</v>
      </c>
      <c r="D436" s="73" t="s">
        <v>377</v>
      </c>
      <c r="E436" s="73" t="s">
        <v>159</v>
      </c>
      <c r="F436" s="34" t="s">
        <v>452</v>
      </c>
      <c r="G436" s="34" t="s">
        <v>451</v>
      </c>
      <c r="H436" s="59" t="s">
        <v>450</v>
      </c>
      <c r="I436" s="34" t="s">
        <v>477</v>
      </c>
      <c r="J436" s="58">
        <v>37557</v>
      </c>
      <c r="K436" s="58"/>
      <c r="L436" s="72"/>
      <c r="M436" s="91"/>
      <c r="N436" s="91"/>
      <c r="O436" s="91"/>
      <c r="P436" s="91"/>
      <c r="Q436" s="58"/>
      <c r="R436" s="58"/>
      <c r="S436" s="58"/>
      <c r="T436" s="58">
        <v>43403</v>
      </c>
      <c r="U436" s="58"/>
      <c r="V436" s="75">
        <v>43909</v>
      </c>
      <c r="W436" s="75"/>
      <c r="X436" s="58">
        <f>MAX(Játszóeszközök[[#This Row],[Időszakos ellenőrzés 2011.]:[Időszakos ellenőrzés 2020.]])</f>
        <v>43909</v>
      </c>
      <c r="Y436" s="57">
        <f t="shared" si="23"/>
        <v>2024</v>
      </c>
      <c r="Z436" s="34" t="s">
        <v>381</v>
      </c>
      <c r="AA436" s="91"/>
      <c r="AB436" s="72" t="s">
        <v>482</v>
      </c>
      <c r="AC436" s="62"/>
      <c r="AD436" s="34"/>
      <c r="AE436" s="34" t="s">
        <v>157</v>
      </c>
      <c r="AF436" s="34" t="s">
        <v>156</v>
      </c>
      <c r="AG436" s="278"/>
    </row>
    <row r="437" spans="1:33" ht="25.5" x14ac:dyDescent="0.2">
      <c r="A437" s="56" t="s">
        <v>490</v>
      </c>
      <c r="B437" s="61" t="s">
        <v>474</v>
      </c>
      <c r="C437" s="73" t="s">
        <v>252</v>
      </c>
      <c r="D437" s="73" t="s">
        <v>377</v>
      </c>
      <c r="E437" s="73" t="s">
        <v>159</v>
      </c>
      <c r="F437" s="34" t="s">
        <v>489</v>
      </c>
      <c r="G437" s="34" t="s">
        <v>451</v>
      </c>
      <c r="H437" s="59" t="s">
        <v>488</v>
      </c>
      <c r="I437" s="34" t="s">
        <v>477</v>
      </c>
      <c r="J437" s="58">
        <v>37557</v>
      </c>
      <c r="K437" s="58"/>
      <c r="L437" s="72" t="s">
        <v>487</v>
      </c>
      <c r="M437" s="91"/>
      <c r="N437" s="91"/>
      <c r="O437" s="91"/>
      <c r="P437" s="91"/>
      <c r="Q437" s="58"/>
      <c r="R437" s="58"/>
      <c r="S437" s="58"/>
      <c r="T437" s="58">
        <v>43403</v>
      </c>
      <c r="U437" s="58"/>
      <c r="V437" s="75">
        <v>43909</v>
      </c>
      <c r="W437" s="75"/>
      <c r="X437" s="58">
        <f>MAX(Játszóeszközök[[#This Row],[Időszakos ellenőrzés 2011.]:[Időszakos ellenőrzés 2020.]])</f>
        <v>43909</v>
      </c>
      <c r="Y437" s="57">
        <f t="shared" si="23"/>
        <v>2024</v>
      </c>
      <c r="Z437" s="34" t="s">
        <v>381</v>
      </c>
      <c r="AA437" s="91"/>
      <c r="AB437" s="72" t="s">
        <v>482</v>
      </c>
      <c r="AC437" s="62"/>
      <c r="AD437" s="34"/>
      <c r="AE437" s="34" t="s">
        <v>157</v>
      </c>
      <c r="AF437" s="34" t="s">
        <v>156</v>
      </c>
      <c r="AG437" s="278"/>
    </row>
    <row r="438" spans="1:33" ht="25.5" x14ac:dyDescent="0.2">
      <c r="A438" s="56" t="s">
        <v>486</v>
      </c>
      <c r="B438" s="61" t="s">
        <v>474</v>
      </c>
      <c r="C438" s="73" t="s">
        <v>252</v>
      </c>
      <c r="D438" s="73" t="s">
        <v>377</v>
      </c>
      <c r="E438" s="73" t="s">
        <v>159</v>
      </c>
      <c r="F438" s="34" t="s">
        <v>485</v>
      </c>
      <c r="G438" s="34" t="s">
        <v>451</v>
      </c>
      <c r="H438" s="59" t="s">
        <v>484</v>
      </c>
      <c r="I438" s="34" t="s">
        <v>477</v>
      </c>
      <c r="J438" s="58">
        <v>37557</v>
      </c>
      <c r="K438" s="58"/>
      <c r="L438" s="72" t="s">
        <v>483</v>
      </c>
      <c r="M438" s="91"/>
      <c r="N438" s="91"/>
      <c r="O438" s="91"/>
      <c r="P438" s="91"/>
      <c r="Q438" s="58"/>
      <c r="R438" s="58"/>
      <c r="S438" s="58"/>
      <c r="T438" s="58">
        <v>43403</v>
      </c>
      <c r="U438" s="58"/>
      <c r="V438" s="75">
        <v>43909</v>
      </c>
      <c r="W438" s="75"/>
      <c r="X438" s="58">
        <f>MAX(Játszóeszközök[[#This Row],[Időszakos ellenőrzés 2011.]:[Időszakos ellenőrzés 2020.]])</f>
        <v>43909</v>
      </c>
      <c r="Y438" s="57">
        <f t="shared" si="23"/>
        <v>2024</v>
      </c>
      <c r="Z438" s="34" t="s">
        <v>381</v>
      </c>
      <c r="AA438" s="91"/>
      <c r="AB438" s="72" t="s">
        <v>482</v>
      </c>
      <c r="AC438" s="62"/>
      <c r="AD438" s="34"/>
      <c r="AE438" s="34" t="s">
        <v>157</v>
      </c>
      <c r="AF438" s="34" t="s">
        <v>156</v>
      </c>
      <c r="AG438" s="278"/>
    </row>
    <row r="439" spans="1:33" s="78" customFormat="1" ht="12.75" hidden="1" x14ac:dyDescent="0.2">
      <c r="A439" s="89" t="s">
        <v>481</v>
      </c>
      <c r="B439" s="95" t="s">
        <v>474</v>
      </c>
      <c r="C439" s="87" t="s">
        <v>252</v>
      </c>
      <c r="D439" s="87" t="s">
        <v>377</v>
      </c>
      <c r="E439" s="87" t="s">
        <v>445</v>
      </c>
      <c r="F439" s="79" t="s">
        <v>480</v>
      </c>
      <c r="G439" s="79" t="s">
        <v>434</v>
      </c>
      <c r="H439" s="82" t="s">
        <v>479</v>
      </c>
      <c r="I439" s="79" t="s">
        <v>477</v>
      </c>
      <c r="J439" s="84">
        <v>37557</v>
      </c>
      <c r="K439" s="84"/>
      <c r="L439" s="92"/>
      <c r="M439" s="94"/>
      <c r="N439" s="94"/>
      <c r="O439" s="94"/>
      <c r="P439" s="94"/>
      <c r="Q439" s="84"/>
      <c r="R439" s="84"/>
      <c r="S439" s="84"/>
      <c r="T439" s="84">
        <v>43403</v>
      </c>
      <c r="U439" s="84"/>
      <c r="V439" s="84"/>
      <c r="W439" s="84"/>
      <c r="X439" s="84">
        <f>MAX(Játszóeszközök[[#This Row],[Időszakos ellenőrzés 2011.]:[Időszakos ellenőrzés 2020.]])</f>
        <v>43403</v>
      </c>
      <c r="Y439" s="83"/>
      <c r="Z439" s="79" t="s">
        <v>442</v>
      </c>
      <c r="AA439" s="93"/>
      <c r="AB439" s="92">
        <v>41086</v>
      </c>
      <c r="AC439" s="96">
        <v>43878</v>
      </c>
      <c r="AD439" s="79"/>
      <c r="AE439" s="34" t="s">
        <v>157</v>
      </c>
      <c r="AF439" s="34" t="s">
        <v>156</v>
      </c>
      <c r="AG439" s="284"/>
    </row>
    <row r="440" spans="1:33" s="78" customFormat="1" ht="12.75" hidden="1" x14ac:dyDescent="0.2">
      <c r="A440" s="89" t="s">
        <v>478</v>
      </c>
      <c r="B440" s="95" t="s">
        <v>474</v>
      </c>
      <c r="C440" s="87" t="s">
        <v>252</v>
      </c>
      <c r="D440" s="87" t="s">
        <v>377</v>
      </c>
      <c r="E440" s="87" t="s">
        <v>445</v>
      </c>
      <c r="F440" s="79" t="s">
        <v>473</v>
      </c>
      <c r="G440" s="79" t="s">
        <v>451</v>
      </c>
      <c r="H440" s="82" t="s">
        <v>443</v>
      </c>
      <c r="I440" s="79" t="s">
        <v>477</v>
      </c>
      <c r="J440" s="84">
        <v>37557</v>
      </c>
      <c r="K440" s="84"/>
      <c r="L440" s="92"/>
      <c r="M440" s="84">
        <v>40721</v>
      </c>
      <c r="N440" s="94"/>
      <c r="O440" s="94"/>
      <c r="P440" s="94"/>
      <c r="Q440" s="84"/>
      <c r="R440" s="84"/>
      <c r="S440" s="84"/>
      <c r="T440" s="84"/>
      <c r="U440" s="84"/>
      <c r="V440" s="84"/>
      <c r="W440" s="84"/>
      <c r="X440" s="84">
        <f>MAX(Játszóeszközök[[#This Row],[Időszakos ellenőrzés 2011.]:[Időszakos ellenőrzés 2020.]])</f>
        <v>40721</v>
      </c>
      <c r="Y440" s="83"/>
      <c r="Z440" s="79" t="s">
        <v>442</v>
      </c>
      <c r="AA440" s="93"/>
      <c r="AB440" s="92">
        <v>41086</v>
      </c>
      <c r="AC440" s="80" t="s">
        <v>476</v>
      </c>
      <c r="AD440" s="79"/>
      <c r="AE440" s="34" t="s">
        <v>157</v>
      </c>
      <c r="AF440" s="34" t="s">
        <v>156</v>
      </c>
      <c r="AG440" s="284"/>
    </row>
    <row r="441" spans="1:33" ht="12.75" x14ac:dyDescent="0.2">
      <c r="A441" s="56" t="s">
        <v>475</v>
      </c>
      <c r="B441" s="61" t="s">
        <v>474</v>
      </c>
      <c r="C441" s="73" t="s">
        <v>252</v>
      </c>
      <c r="D441" s="73" t="s">
        <v>377</v>
      </c>
      <c r="E441" s="73" t="s">
        <v>159</v>
      </c>
      <c r="F441" s="34" t="s">
        <v>473</v>
      </c>
      <c r="G441" s="34" t="s">
        <v>472</v>
      </c>
      <c r="H441" s="59" t="s">
        <v>471</v>
      </c>
      <c r="I441" s="34"/>
      <c r="J441" s="58">
        <v>42629</v>
      </c>
      <c r="K441" s="58"/>
      <c r="L441" s="72"/>
      <c r="M441" s="91"/>
      <c r="N441" s="91"/>
      <c r="O441" s="91"/>
      <c r="P441" s="91"/>
      <c r="Q441" s="58"/>
      <c r="R441" s="58"/>
      <c r="S441" s="58"/>
      <c r="T441" s="58">
        <v>43403</v>
      </c>
      <c r="U441" s="58"/>
      <c r="V441" s="75">
        <v>43909</v>
      </c>
      <c r="W441" s="75"/>
      <c r="X441" s="58">
        <f>MAX(Játszóeszközök[[#This Row],[Időszakos ellenőrzés 2011.]:[Időszakos ellenőrzés 2020.]])</f>
        <v>43909</v>
      </c>
      <c r="Y441" s="57">
        <f t="shared" ref="Y441:Y447" si="24">IF(X441&gt;=44044,YEAR(X441)+3,YEAR(X441)+4)</f>
        <v>2024</v>
      </c>
      <c r="Z441" s="34" t="s">
        <v>430</v>
      </c>
      <c r="AA441" s="90"/>
      <c r="AB441" s="58">
        <v>43878</v>
      </c>
      <c r="AC441" s="62"/>
      <c r="AD441" s="34"/>
      <c r="AE441" s="34" t="s">
        <v>157</v>
      </c>
      <c r="AF441" s="34" t="s">
        <v>156</v>
      </c>
      <c r="AG441" s="278"/>
    </row>
    <row r="442" spans="1:33" ht="25.5" x14ac:dyDescent="0.2">
      <c r="A442" s="56" t="s">
        <v>470</v>
      </c>
      <c r="B442" s="76" t="s">
        <v>428</v>
      </c>
      <c r="C442" s="73" t="s">
        <v>427</v>
      </c>
      <c r="D442" s="73" t="s">
        <v>377</v>
      </c>
      <c r="E442" s="73" t="s">
        <v>159</v>
      </c>
      <c r="F442" s="34" t="s">
        <v>469</v>
      </c>
      <c r="G442" s="34" t="s">
        <v>451</v>
      </c>
      <c r="H442" s="59" t="s">
        <v>468</v>
      </c>
      <c r="I442" s="34" t="s">
        <v>432</v>
      </c>
      <c r="J442" s="63" t="s">
        <v>431</v>
      </c>
      <c r="K442" s="63"/>
      <c r="L442" s="77"/>
      <c r="M442" s="59"/>
      <c r="N442" s="59"/>
      <c r="O442" s="59"/>
      <c r="P442" s="59"/>
      <c r="Q442" s="58">
        <v>42185</v>
      </c>
      <c r="R442" s="63"/>
      <c r="S442" s="63"/>
      <c r="T442" s="63"/>
      <c r="U442" s="63"/>
      <c r="V442" s="75">
        <v>44158</v>
      </c>
      <c r="W442" s="75"/>
      <c r="X442" s="58">
        <f>MAX(Játszóeszközök[[#This Row],[Időszakos ellenőrzés 2011.]:[Időszakos ellenőrzés 2020.]])</f>
        <v>44158</v>
      </c>
      <c r="Y442" s="57">
        <f t="shared" si="24"/>
        <v>2023</v>
      </c>
      <c r="Z442" s="34" t="s">
        <v>463</v>
      </c>
      <c r="AA442" s="59" t="s">
        <v>467</v>
      </c>
      <c r="AB442" s="63"/>
      <c r="AC442" s="62"/>
      <c r="AD442" s="34"/>
      <c r="AE442" s="34" t="s">
        <v>157</v>
      </c>
      <c r="AF442" s="34" t="s">
        <v>156</v>
      </c>
      <c r="AG442" s="278"/>
    </row>
    <row r="443" spans="1:33" ht="25.5" x14ac:dyDescent="0.2">
      <c r="A443" s="56" t="s">
        <v>466</v>
      </c>
      <c r="B443" s="76" t="s">
        <v>428</v>
      </c>
      <c r="C443" s="73" t="s">
        <v>427</v>
      </c>
      <c r="D443" s="73" t="s">
        <v>377</v>
      </c>
      <c r="E443" s="73" t="s">
        <v>159</v>
      </c>
      <c r="F443" s="34" t="s">
        <v>465</v>
      </c>
      <c r="G443" s="34" t="s">
        <v>451</v>
      </c>
      <c r="H443" s="59" t="s">
        <v>464</v>
      </c>
      <c r="I443" s="34" t="s">
        <v>432</v>
      </c>
      <c r="J443" s="63" t="s">
        <v>431</v>
      </c>
      <c r="K443" s="63"/>
      <c r="L443" s="77"/>
      <c r="M443" s="59"/>
      <c r="N443" s="59"/>
      <c r="O443" s="59"/>
      <c r="P443" s="59"/>
      <c r="Q443" s="58">
        <v>42185</v>
      </c>
      <c r="R443" s="63"/>
      <c r="S443" s="63"/>
      <c r="T443" s="63"/>
      <c r="U443" s="63"/>
      <c r="V443" s="75">
        <v>44158</v>
      </c>
      <c r="W443" s="75"/>
      <c r="X443" s="58">
        <f>MAX(Játszóeszközök[[#This Row],[Időszakos ellenőrzés 2011.]:[Időszakos ellenőrzés 2020.]])</f>
        <v>44158</v>
      </c>
      <c r="Y443" s="57">
        <f t="shared" si="24"/>
        <v>2023</v>
      </c>
      <c r="Z443" s="34" t="s">
        <v>463</v>
      </c>
      <c r="AA443" s="59" t="s">
        <v>462</v>
      </c>
      <c r="AB443" s="77" t="s">
        <v>461</v>
      </c>
      <c r="AC443" s="62"/>
      <c r="AD443" s="34"/>
      <c r="AE443" s="34" t="s">
        <v>157</v>
      </c>
      <c r="AF443" s="34" t="s">
        <v>156</v>
      </c>
      <c r="AG443" s="278"/>
    </row>
    <row r="444" spans="1:33" ht="25.5" x14ac:dyDescent="0.2">
      <c r="A444" s="56" t="s">
        <v>460</v>
      </c>
      <c r="B444" s="76" t="s">
        <v>428</v>
      </c>
      <c r="C444" s="73" t="s">
        <v>427</v>
      </c>
      <c r="D444" s="73" t="s">
        <v>377</v>
      </c>
      <c r="E444" s="73" t="s">
        <v>159</v>
      </c>
      <c r="F444" s="34" t="s">
        <v>459</v>
      </c>
      <c r="G444" s="34" t="s">
        <v>434</v>
      </c>
      <c r="H444" s="59" t="s">
        <v>458</v>
      </c>
      <c r="I444" s="34" t="s">
        <v>432</v>
      </c>
      <c r="J444" s="63" t="s">
        <v>431</v>
      </c>
      <c r="K444" s="63"/>
      <c r="L444" s="77"/>
      <c r="M444" s="59"/>
      <c r="N444" s="59"/>
      <c r="O444" s="59"/>
      <c r="P444" s="59"/>
      <c r="Q444" s="58">
        <v>42185</v>
      </c>
      <c r="R444" s="63"/>
      <c r="S444" s="63"/>
      <c r="T444" s="63"/>
      <c r="U444" s="63"/>
      <c r="V444" s="75">
        <v>43909</v>
      </c>
      <c r="W444" s="75"/>
      <c r="X444" s="58">
        <f>MAX(Játszóeszközök[[#This Row],[Időszakos ellenőrzés 2011.]:[Időszakos ellenőrzés 2020.]])</f>
        <v>43909</v>
      </c>
      <c r="Y444" s="57">
        <f t="shared" si="24"/>
        <v>2024</v>
      </c>
      <c r="Z444" s="34" t="s">
        <v>430</v>
      </c>
      <c r="AA444" s="59"/>
      <c r="AB444" s="63"/>
      <c r="AC444" s="62"/>
      <c r="AD444" s="34"/>
      <c r="AE444" s="34" t="s">
        <v>157</v>
      </c>
      <c r="AF444" s="34" t="s">
        <v>156</v>
      </c>
      <c r="AG444" s="278"/>
    </row>
    <row r="445" spans="1:33" ht="25.5" x14ac:dyDescent="0.2">
      <c r="A445" s="56" t="s">
        <v>457</v>
      </c>
      <c r="B445" s="76" t="s">
        <v>428</v>
      </c>
      <c r="C445" s="73" t="s">
        <v>427</v>
      </c>
      <c r="D445" s="73" t="s">
        <v>377</v>
      </c>
      <c r="E445" s="73" t="s">
        <v>159</v>
      </c>
      <c r="F445" s="34" t="s">
        <v>456</v>
      </c>
      <c r="G445" s="34" t="s">
        <v>451</v>
      </c>
      <c r="H445" s="59" t="s">
        <v>455</v>
      </c>
      <c r="I445" s="34" t="s">
        <v>432</v>
      </c>
      <c r="J445" s="63" t="s">
        <v>431</v>
      </c>
      <c r="K445" s="63"/>
      <c r="L445" s="77"/>
      <c r="M445" s="59"/>
      <c r="N445" s="59"/>
      <c r="O445" s="59"/>
      <c r="P445" s="59"/>
      <c r="Q445" s="58">
        <v>42185</v>
      </c>
      <c r="R445" s="63"/>
      <c r="S445" s="63"/>
      <c r="T445" s="63"/>
      <c r="U445" s="63"/>
      <c r="V445" s="63"/>
      <c r="W445" s="63"/>
      <c r="X445" s="58">
        <f>MAX(Játszóeszközök[[#This Row],[Időszakos ellenőrzés 2011.]:[Időszakos ellenőrzés 2020.]])</f>
        <v>42185</v>
      </c>
      <c r="Y445" s="57">
        <f t="shared" si="24"/>
        <v>2019</v>
      </c>
      <c r="Z445" s="34"/>
      <c r="AA445" s="59"/>
      <c r="AB445" s="63" t="s">
        <v>454</v>
      </c>
      <c r="AC445" s="62"/>
      <c r="AD445" s="34"/>
      <c r="AE445" s="34" t="s">
        <v>157</v>
      </c>
      <c r="AF445" s="34" t="s">
        <v>156</v>
      </c>
      <c r="AG445" s="278"/>
    </row>
    <row r="446" spans="1:33" ht="25.5" x14ac:dyDescent="0.2">
      <c r="A446" s="56" t="s">
        <v>453</v>
      </c>
      <c r="B446" s="76" t="s">
        <v>428</v>
      </c>
      <c r="C446" s="73" t="s">
        <v>427</v>
      </c>
      <c r="D446" s="73" t="s">
        <v>377</v>
      </c>
      <c r="E446" s="73" t="s">
        <v>159</v>
      </c>
      <c r="F446" s="34" t="s">
        <v>452</v>
      </c>
      <c r="G446" s="34" t="s">
        <v>451</v>
      </c>
      <c r="H446" s="59" t="s">
        <v>450</v>
      </c>
      <c r="I446" s="34" t="s">
        <v>432</v>
      </c>
      <c r="J446" s="63" t="s">
        <v>431</v>
      </c>
      <c r="K446" s="63"/>
      <c r="L446" s="77"/>
      <c r="M446" s="59"/>
      <c r="N446" s="59"/>
      <c r="O446" s="59"/>
      <c r="P446" s="59"/>
      <c r="Q446" s="58">
        <v>42185</v>
      </c>
      <c r="R446" s="63"/>
      <c r="S446" s="63"/>
      <c r="T446" s="63"/>
      <c r="U446" s="63"/>
      <c r="V446" s="75">
        <v>43909</v>
      </c>
      <c r="W446" s="75"/>
      <c r="X446" s="58">
        <f>MAX(Játszóeszközök[[#This Row],[Időszakos ellenőrzés 2011.]:[Időszakos ellenőrzés 2020.]])</f>
        <v>43909</v>
      </c>
      <c r="Y446" s="57">
        <f t="shared" si="24"/>
        <v>2024</v>
      </c>
      <c r="Z446" s="34" t="s">
        <v>430</v>
      </c>
      <c r="AA446" s="59"/>
      <c r="AB446" s="63"/>
      <c r="AC446" s="62"/>
      <c r="AD446" s="34"/>
      <c r="AE446" s="34" t="s">
        <v>157</v>
      </c>
      <c r="AF446" s="34" t="s">
        <v>156</v>
      </c>
      <c r="AG446" s="278"/>
    </row>
    <row r="447" spans="1:33" ht="25.5" x14ac:dyDescent="0.2">
      <c r="A447" s="56" t="s">
        <v>449</v>
      </c>
      <c r="B447" s="76" t="s">
        <v>428</v>
      </c>
      <c r="C447" s="73" t="s">
        <v>427</v>
      </c>
      <c r="D447" s="73" t="s">
        <v>377</v>
      </c>
      <c r="E447" s="73" t="s">
        <v>159</v>
      </c>
      <c r="F447" s="34" t="s">
        <v>448</v>
      </c>
      <c r="G447" s="34" t="s">
        <v>434</v>
      </c>
      <c r="H447" s="59" t="s">
        <v>447</v>
      </c>
      <c r="I447" s="34" t="s">
        <v>432</v>
      </c>
      <c r="J447" s="63" t="s">
        <v>431</v>
      </c>
      <c r="K447" s="63"/>
      <c r="L447" s="77"/>
      <c r="M447" s="59"/>
      <c r="N447" s="59"/>
      <c r="O447" s="59"/>
      <c r="P447" s="59"/>
      <c r="Q447" s="58">
        <v>42185</v>
      </c>
      <c r="R447" s="63"/>
      <c r="S447" s="63"/>
      <c r="T447" s="63"/>
      <c r="U447" s="63"/>
      <c r="V447" s="75">
        <v>43909</v>
      </c>
      <c r="W447" s="75"/>
      <c r="X447" s="58">
        <f>MAX(Játszóeszközök[[#This Row],[Időszakos ellenőrzés 2011.]:[Időszakos ellenőrzés 2020.]])</f>
        <v>43909</v>
      </c>
      <c r="Y447" s="57">
        <f t="shared" si="24"/>
        <v>2024</v>
      </c>
      <c r="Z447" s="34" t="s">
        <v>430</v>
      </c>
      <c r="AA447" s="59"/>
      <c r="AB447" s="63"/>
      <c r="AC447" s="62"/>
      <c r="AD447" s="34"/>
      <c r="AE447" s="34" t="s">
        <v>157</v>
      </c>
      <c r="AF447" s="34" t="s">
        <v>156</v>
      </c>
      <c r="AG447" s="278"/>
    </row>
    <row r="448" spans="1:33" s="78" customFormat="1" ht="25.5" hidden="1" x14ac:dyDescent="0.2">
      <c r="A448" s="89" t="s">
        <v>446</v>
      </c>
      <c r="B448" s="88" t="s">
        <v>428</v>
      </c>
      <c r="C448" s="87" t="s">
        <v>427</v>
      </c>
      <c r="D448" s="87" t="s">
        <v>377</v>
      </c>
      <c r="E448" s="87" t="s">
        <v>445</v>
      </c>
      <c r="F448" s="79" t="s">
        <v>444</v>
      </c>
      <c r="G448" s="79" t="s">
        <v>434</v>
      </c>
      <c r="H448" s="82" t="s">
        <v>443</v>
      </c>
      <c r="I448" s="79" t="s">
        <v>432</v>
      </c>
      <c r="J448" s="81" t="s">
        <v>431</v>
      </c>
      <c r="K448" s="81"/>
      <c r="L448" s="86"/>
      <c r="M448" s="82"/>
      <c r="N448" s="82"/>
      <c r="O448" s="82"/>
      <c r="P448" s="82"/>
      <c r="Q448" s="84">
        <v>42185</v>
      </c>
      <c r="R448" s="81"/>
      <c r="S448" s="81"/>
      <c r="T448" s="81"/>
      <c r="U448" s="81"/>
      <c r="V448" s="85">
        <v>43909</v>
      </c>
      <c r="W448" s="85"/>
      <c r="X448" s="84">
        <f>MAX(Játszóeszközök[[#This Row],[Időszakos ellenőrzés 2011.]:[Időszakos ellenőrzés 2020.]])</f>
        <v>43909</v>
      </c>
      <c r="Y448" s="83"/>
      <c r="Z448" s="79" t="s">
        <v>442</v>
      </c>
      <c r="AA448" s="82"/>
      <c r="AB448" s="81"/>
      <c r="AC448" s="80" t="s">
        <v>441</v>
      </c>
      <c r="AD448" s="79"/>
      <c r="AE448" s="34" t="s">
        <v>157</v>
      </c>
      <c r="AF448" s="34" t="s">
        <v>156</v>
      </c>
      <c r="AG448" s="284"/>
    </row>
    <row r="449" spans="1:33" ht="25.5" x14ac:dyDescent="0.2">
      <c r="A449" s="56" t="s">
        <v>440</v>
      </c>
      <c r="B449" s="76" t="s">
        <v>428</v>
      </c>
      <c r="C449" s="73" t="s">
        <v>427</v>
      </c>
      <c r="D449" s="73" t="s">
        <v>377</v>
      </c>
      <c r="E449" s="73" t="s">
        <v>159</v>
      </c>
      <c r="F449" s="34" t="s">
        <v>439</v>
      </c>
      <c r="G449" s="34" t="s">
        <v>434</v>
      </c>
      <c r="H449" s="59" t="s">
        <v>432</v>
      </c>
      <c r="I449" s="34" t="s">
        <v>432</v>
      </c>
      <c r="J449" s="63" t="s">
        <v>431</v>
      </c>
      <c r="K449" s="63"/>
      <c r="L449" s="77"/>
      <c r="M449" s="59"/>
      <c r="N449" s="59"/>
      <c r="O449" s="59"/>
      <c r="P449" s="59"/>
      <c r="Q449" s="58">
        <v>42185</v>
      </c>
      <c r="R449" s="63"/>
      <c r="S449" s="63"/>
      <c r="T449" s="63"/>
      <c r="U449" s="63"/>
      <c r="V449" s="75">
        <v>43909</v>
      </c>
      <c r="W449" s="75"/>
      <c r="X449" s="58">
        <f>MAX(Játszóeszközök[[#This Row],[Időszakos ellenőrzés 2011.]:[Időszakos ellenőrzés 2020.]])</f>
        <v>43909</v>
      </c>
      <c r="Y449" s="57">
        <f t="shared" ref="Y449:Y463" si="25">IF(X449&gt;=44044,YEAR(X449)+3,YEAR(X449)+4)</f>
        <v>2024</v>
      </c>
      <c r="Z449" s="34" t="s">
        <v>381</v>
      </c>
      <c r="AA449" s="59"/>
      <c r="AB449" s="63"/>
      <c r="AC449" s="62"/>
      <c r="AD449" s="34"/>
      <c r="AE449" s="34" t="s">
        <v>157</v>
      </c>
      <c r="AF449" s="34" t="s">
        <v>156</v>
      </c>
      <c r="AG449" s="278"/>
    </row>
    <row r="450" spans="1:33" ht="25.5" x14ac:dyDescent="0.2">
      <c r="A450" s="56" t="s">
        <v>438</v>
      </c>
      <c r="B450" s="76" t="s">
        <v>428</v>
      </c>
      <c r="C450" s="73" t="s">
        <v>427</v>
      </c>
      <c r="D450" s="73" t="s">
        <v>377</v>
      </c>
      <c r="E450" s="73" t="s">
        <v>159</v>
      </c>
      <c r="F450" s="34" t="s">
        <v>408</v>
      </c>
      <c r="G450" s="34" t="s">
        <v>434</v>
      </c>
      <c r="H450" s="59" t="s">
        <v>437</v>
      </c>
      <c r="I450" s="34" t="s">
        <v>432</v>
      </c>
      <c r="J450" s="63" t="s">
        <v>431</v>
      </c>
      <c r="K450" s="63"/>
      <c r="L450" s="77"/>
      <c r="M450" s="59"/>
      <c r="N450" s="59"/>
      <c r="O450" s="59"/>
      <c r="P450" s="59"/>
      <c r="Q450" s="58">
        <v>42185</v>
      </c>
      <c r="R450" s="63"/>
      <c r="S450" s="63"/>
      <c r="T450" s="63"/>
      <c r="U450" s="63"/>
      <c r="V450" s="75">
        <v>44158</v>
      </c>
      <c r="W450" s="75"/>
      <c r="X450" s="58">
        <f>MAX(Játszóeszközök[[#This Row],[Időszakos ellenőrzés 2011.]:[Időszakos ellenőrzés 2020.]])</f>
        <v>44158</v>
      </c>
      <c r="Y450" s="57">
        <f t="shared" si="25"/>
        <v>2023</v>
      </c>
      <c r="Z450" s="34" t="s">
        <v>430</v>
      </c>
      <c r="AA450" s="59"/>
      <c r="AB450" s="63"/>
      <c r="AC450" s="62"/>
      <c r="AD450" s="34"/>
      <c r="AE450" s="34" t="s">
        <v>157</v>
      </c>
      <c r="AF450" s="34" t="s">
        <v>156</v>
      </c>
      <c r="AG450" s="278"/>
    </row>
    <row r="451" spans="1:33" ht="25.5" x14ac:dyDescent="0.2">
      <c r="A451" s="56" t="s">
        <v>436</v>
      </c>
      <c r="B451" s="76" t="s">
        <v>428</v>
      </c>
      <c r="C451" s="73" t="s">
        <v>427</v>
      </c>
      <c r="D451" s="73" t="s">
        <v>377</v>
      </c>
      <c r="E451" s="73" t="s">
        <v>159</v>
      </c>
      <c r="F451" s="34" t="s">
        <v>435</v>
      </c>
      <c r="G451" s="34" t="s">
        <v>434</v>
      </c>
      <c r="H451" s="59" t="s">
        <v>433</v>
      </c>
      <c r="I451" s="34" t="s">
        <v>432</v>
      </c>
      <c r="J451" s="63" t="s">
        <v>431</v>
      </c>
      <c r="K451" s="63"/>
      <c r="L451" s="77"/>
      <c r="M451" s="59"/>
      <c r="N451" s="59"/>
      <c r="O451" s="59"/>
      <c r="P451" s="59"/>
      <c r="Q451" s="58">
        <v>42185</v>
      </c>
      <c r="R451" s="63"/>
      <c r="S451" s="63"/>
      <c r="T451" s="63"/>
      <c r="U451" s="63"/>
      <c r="V451" s="75">
        <v>44158</v>
      </c>
      <c r="W451" s="75"/>
      <c r="X451" s="58">
        <f>MAX(Játszóeszközök[[#This Row],[Időszakos ellenőrzés 2011.]:[Időszakos ellenőrzés 2020.]])</f>
        <v>44158</v>
      </c>
      <c r="Y451" s="57">
        <f t="shared" si="25"/>
        <v>2023</v>
      </c>
      <c r="Z451" s="34" t="s">
        <v>430</v>
      </c>
      <c r="AA451" s="59"/>
      <c r="AB451" s="63"/>
      <c r="AC451" s="62"/>
      <c r="AD451" s="34"/>
      <c r="AE451" s="34" t="s">
        <v>157</v>
      </c>
      <c r="AF451" s="34" t="s">
        <v>156</v>
      </c>
      <c r="AG451" s="278"/>
    </row>
    <row r="452" spans="1:33" ht="27" customHeight="1" x14ac:dyDescent="0.2">
      <c r="A452" s="56" t="s">
        <v>429</v>
      </c>
      <c r="B452" s="76" t="s">
        <v>428</v>
      </c>
      <c r="C452" s="73" t="s">
        <v>427</v>
      </c>
      <c r="D452" s="73" t="s">
        <v>377</v>
      </c>
      <c r="E452" s="73" t="s">
        <v>159</v>
      </c>
      <c r="F452" s="34" t="s">
        <v>426</v>
      </c>
      <c r="G452" s="34" t="s">
        <v>383</v>
      </c>
      <c r="H452" s="59" t="s">
        <v>425</v>
      </c>
      <c r="I452" s="34" t="s">
        <v>424</v>
      </c>
      <c r="J452" s="58">
        <v>43909</v>
      </c>
      <c r="K452" s="58"/>
      <c r="L452" s="72"/>
      <c r="M452" s="59"/>
      <c r="N452" s="59"/>
      <c r="O452" s="59"/>
      <c r="P452" s="59"/>
      <c r="Q452" s="58"/>
      <c r="R452" s="63"/>
      <c r="S452" s="63"/>
      <c r="T452" s="63"/>
      <c r="U452" s="63"/>
      <c r="V452" s="75">
        <v>43909</v>
      </c>
      <c r="W452" s="75"/>
      <c r="X452" s="58">
        <f>MAX(Játszóeszközök[[#This Row],[Időszakos ellenőrzés 2011.]:[Időszakos ellenőrzés 2020.]])</f>
        <v>43909</v>
      </c>
      <c r="Y452" s="57">
        <f t="shared" si="25"/>
        <v>2024</v>
      </c>
      <c r="Z452" s="34" t="s">
        <v>381</v>
      </c>
      <c r="AA452" s="59"/>
      <c r="AB452" s="63"/>
      <c r="AC452" s="62"/>
      <c r="AD452" s="34"/>
      <c r="AE452" s="34" t="s">
        <v>157</v>
      </c>
      <c r="AF452" s="34" t="s">
        <v>156</v>
      </c>
      <c r="AG452" s="278"/>
    </row>
    <row r="453" spans="1:33" ht="19.5" customHeight="1" x14ac:dyDescent="0.2">
      <c r="A453" s="56" t="s">
        <v>423</v>
      </c>
      <c r="B453" s="61" t="s">
        <v>385</v>
      </c>
      <c r="C453" s="53" t="s">
        <v>252</v>
      </c>
      <c r="D453" s="73" t="s">
        <v>377</v>
      </c>
      <c r="E453" s="73" t="s">
        <v>159</v>
      </c>
      <c r="F453" s="34" t="s">
        <v>422</v>
      </c>
      <c r="G453" s="34" t="s">
        <v>383</v>
      </c>
      <c r="H453" s="59" t="s">
        <v>421</v>
      </c>
      <c r="I453" s="34" t="s">
        <v>420</v>
      </c>
      <c r="J453" s="58">
        <v>43971</v>
      </c>
      <c r="K453" s="58"/>
      <c r="L453" s="72"/>
      <c r="M453" s="59"/>
      <c r="N453" s="59"/>
      <c r="O453" s="59"/>
      <c r="P453" s="59"/>
      <c r="Q453" s="63"/>
      <c r="R453" s="63"/>
      <c r="S453" s="63"/>
      <c r="T453" s="63"/>
      <c r="U453" s="63"/>
      <c r="V453" s="75">
        <v>43971</v>
      </c>
      <c r="W453" s="75"/>
      <c r="X453" s="58">
        <f>MAX(Játszóeszközök[[#This Row],[Időszakos ellenőrzés 2011.]:[Időszakos ellenőrzés 2020.]])</f>
        <v>43971</v>
      </c>
      <c r="Y453" s="57">
        <f t="shared" si="25"/>
        <v>2024</v>
      </c>
      <c r="Z453" s="34" t="s">
        <v>381</v>
      </c>
      <c r="AA453" s="59"/>
      <c r="AB453" s="63"/>
      <c r="AC453" s="62"/>
      <c r="AD453" s="34"/>
      <c r="AE453" s="34" t="s">
        <v>157</v>
      </c>
      <c r="AF453" s="34" t="s">
        <v>156</v>
      </c>
      <c r="AG453" s="278"/>
    </row>
    <row r="454" spans="1:33" ht="19.5" customHeight="1" x14ac:dyDescent="0.2">
      <c r="A454" s="56" t="s">
        <v>419</v>
      </c>
      <c r="B454" s="61" t="s">
        <v>385</v>
      </c>
      <c r="C454" s="53" t="s">
        <v>252</v>
      </c>
      <c r="D454" s="73" t="s">
        <v>377</v>
      </c>
      <c r="E454" s="73" t="s">
        <v>159</v>
      </c>
      <c r="F454" s="34" t="s">
        <v>418</v>
      </c>
      <c r="G454" s="34" t="s">
        <v>383</v>
      </c>
      <c r="H454" s="59" t="s">
        <v>417</v>
      </c>
      <c r="I454" s="34" t="s">
        <v>387</v>
      </c>
      <c r="J454" s="58">
        <v>43971</v>
      </c>
      <c r="K454" s="58"/>
      <c r="L454" s="72"/>
      <c r="M454" s="59"/>
      <c r="N454" s="59"/>
      <c r="O454" s="59"/>
      <c r="P454" s="59"/>
      <c r="Q454" s="63"/>
      <c r="R454" s="63"/>
      <c r="S454" s="63"/>
      <c r="T454" s="63"/>
      <c r="U454" s="63"/>
      <c r="V454" s="75">
        <v>43971</v>
      </c>
      <c r="W454" s="75"/>
      <c r="X454" s="58">
        <f>MAX(Játszóeszközök[[#This Row],[Időszakos ellenőrzés 2011.]:[Időszakos ellenőrzés 2020.]])</f>
        <v>43971</v>
      </c>
      <c r="Y454" s="57">
        <f t="shared" si="25"/>
        <v>2024</v>
      </c>
      <c r="Z454" s="34" t="s">
        <v>381</v>
      </c>
      <c r="AA454" s="59"/>
      <c r="AB454" s="63"/>
      <c r="AC454" s="62"/>
      <c r="AD454" s="34"/>
      <c r="AE454" s="34" t="s">
        <v>157</v>
      </c>
      <c r="AF454" s="34" t="s">
        <v>156</v>
      </c>
      <c r="AG454" s="278"/>
    </row>
    <row r="455" spans="1:33" ht="19.5" customHeight="1" x14ac:dyDescent="0.2">
      <c r="A455" s="56" t="s">
        <v>416</v>
      </c>
      <c r="B455" s="61" t="s">
        <v>385</v>
      </c>
      <c r="C455" s="53" t="s">
        <v>252</v>
      </c>
      <c r="D455" s="73" t="s">
        <v>377</v>
      </c>
      <c r="E455" s="73" t="s">
        <v>159</v>
      </c>
      <c r="F455" s="34" t="s">
        <v>415</v>
      </c>
      <c r="G455" s="34" t="s">
        <v>383</v>
      </c>
      <c r="H455" s="59" t="s">
        <v>414</v>
      </c>
      <c r="I455" s="34" t="s">
        <v>410</v>
      </c>
      <c r="J455" s="58">
        <v>43971</v>
      </c>
      <c r="K455" s="58"/>
      <c r="L455" s="72"/>
      <c r="M455" s="59"/>
      <c r="N455" s="59"/>
      <c r="O455" s="59"/>
      <c r="P455" s="59"/>
      <c r="Q455" s="63"/>
      <c r="R455" s="63"/>
      <c r="S455" s="63"/>
      <c r="T455" s="63"/>
      <c r="U455" s="63"/>
      <c r="V455" s="75">
        <v>43971</v>
      </c>
      <c r="W455" s="75"/>
      <c r="X455" s="58">
        <f>MAX(Játszóeszközök[[#This Row],[Időszakos ellenőrzés 2011.]:[Időszakos ellenőrzés 2020.]])</f>
        <v>43971</v>
      </c>
      <c r="Y455" s="57">
        <f t="shared" si="25"/>
        <v>2024</v>
      </c>
      <c r="Z455" s="34" t="s">
        <v>381</v>
      </c>
      <c r="AA455" s="59"/>
      <c r="AB455" s="63"/>
      <c r="AC455" s="62"/>
      <c r="AD455" s="34"/>
      <c r="AE455" s="34" t="s">
        <v>157</v>
      </c>
      <c r="AF455" s="34" t="s">
        <v>156</v>
      </c>
      <c r="AG455" s="278"/>
    </row>
    <row r="456" spans="1:33" ht="19.5" customHeight="1" x14ac:dyDescent="0.2">
      <c r="A456" s="56" t="s">
        <v>413</v>
      </c>
      <c r="B456" s="61" t="s">
        <v>385</v>
      </c>
      <c r="C456" s="53" t="s">
        <v>252</v>
      </c>
      <c r="D456" s="73" t="s">
        <v>377</v>
      </c>
      <c r="E456" s="73" t="s">
        <v>159</v>
      </c>
      <c r="F456" s="34" t="s">
        <v>412</v>
      </c>
      <c r="G456" s="34" t="s">
        <v>383</v>
      </c>
      <c r="H456" s="59" t="s">
        <v>411</v>
      </c>
      <c r="I456" s="34" t="s">
        <v>410</v>
      </c>
      <c r="J456" s="58">
        <v>43971</v>
      </c>
      <c r="K456" s="58"/>
      <c r="L456" s="72"/>
      <c r="M456" s="59"/>
      <c r="N456" s="59"/>
      <c r="O456" s="59"/>
      <c r="P456" s="59"/>
      <c r="Q456" s="63"/>
      <c r="R456" s="63"/>
      <c r="S456" s="63"/>
      <c r="T456" s="63"/>
      <c r="U456" s="63"/>
      <c r="V456" s="75">
        <v>43971</v>
      </c>
      <c r="W456" s="75"/>
      <c r="X456" s="58">
        <f>MAX(Játszóeszközök[[#This Row],[Időszakos ellenőrzés 2011.]:[Időszakos ellenőrzés 2020.]])</f>
        <v>43971</v>
      </c>
      <c r="Y456" s="57">
        <f t="shared" si="25"/>
        <v>2024</v>
      </c>
      <c r="Z456" s="34" t="s">
        <v>381</v>
      </c>
      <c r="AA456" s="59"/>
      <c r="AB456" s="63"/>
      <c r="AC456" s="62"/>
      <c r="AD456" s="34"/>
      <c r="AE456" s="34" t="s">
        <v>157</v>
      </c>
      <c r="AF456" s="34" t="s">
        <v>156</v>
      </c>
      <c r="AG456" s="278"/>
    </row>
    <row r="457" spans="1:33" ht="19.5" customHeight="1" x14ac:dyDescent="0.2">
      <c r="A457" s="56" t="s">
        <v>409</v>
      </c>
      <c r="B457" s="61" t="s">
        <v>385</v>
      </c>
      <c r="C457" s="53" t="s">
        <v>252</v>
      </c>
      <c r="D457" s="73" t="s">
        <v>377</v>
      </c>
      <c r="E457" s="73" t="s">
        <v>159</v>
      </c>
      <c r="F457" s="34" t="s">
        <v>408</v>
      </c>
      <c r="G457" s="34" t="s">
        <v>383</v>
      </c>
      <c r="H457" s="59" t="s">
        <v>407</v>
      </c>
      <c r="I457" s="34" t="s">
        <v>406</v>
      </c>
      <c r="J457" s="58">
        <v>43971</v>
      </c>
      <c r="K457" s="58"/>
      <c r="L457" s="72"/>
      <c r="M457" s="59"/>
      <c r="N457" s="59"/>
      <c r="O457" s="59"/>
      <c r="P457" s="59"/>
      <c r="Q457" s="63"/>
      <c r="R457" s="63"/>
      <c r="S457" s="63"/>
      <c r="T457" s="63"/>
      <c r="U457" s="63"/>
      <c r="V457" s="75">
        <v>43971</v>
      </c>
      <c r="W457" s="75"/>
      <c r="X457" s="58">
        <f>MAX(Játszóeszközök[[#This Row],[Időszakos ellenőrzés 2011.]:[Időszakos ellenőrzés 2020.]])</f>
        <v>43971</v>
      </c>
      <c r="Y457" s="57">
        <f t="shared" si="25"/>
        <v>2024</v>
      </c>
      <c r="Z457" s="34" t="s">
        <v>381</v>
      </c>
      <c r="AA457" s="59"/>
      <c r="AB457" s="63"/>
      <c r="AC457" s="62"/>
      <c r="AD457" s="34"/>
      <c r="AE457" s="34" t="s">
        <v>157</v>
      </c>
      <c r="AF457" s="34" t="s">
        <v>156</v>
      </c>
      <c r="AG457" s="278"/>
    </row>
    <row r="458" spans="1:33" ht="19.5" customHeight="1" x14ac:dyDescent="0.2">
      <c r="A458" s="56" t="s">
        <v>405</v>
      </c>
      <c r="B458" s="61" t="s">
        <v>385</v>
      </c>
      <c r="C458" s="53" t="s">
        <v>252</v>
      </c>
      <c r="D458" s="73" t="s">
        <v>377</v>
      </c>
      <c r="E458" s="73" t="s">
        <v>159</v>
      </c>
      <c r="F458" s="34" t="s">
        <v>404</v>
      </c>
      <c r="G458" s="34" t="s">
        <v>383</v>
      </c>
      <c r="H458" s="59" t="s">
        <v>403</v>
      </c>
      <c r="I458" s="34" t="s">
        <v>382</v>
      </c>
      <c r="J458" s="58">
        <v>43971</v>
      </c>
      <c r="K458" s="58"/>
      <c r="L458" s="72"/>
      <c r="M458" s="59"/>
      <c r="N458" s="59"/>
      <c r="O458" s="59"/>
      <c r="P458" s="59"/>
      <c r="Q458" s="63"/>
      <c r="R458" s="63"/>
      <c r="S458" s="63"/>
      <c r="T458" s="63"/>
      <c r="U458" s="63"/>
      <c r="V458" s="75">
        <v>43971</v>
      </c>
      <c r="W458" s="75"/>
      <c r="X458" s="58">
        <f>MAX(Játszóeszközök[[#This Row],[Időszakos ellenőrzés 2011.]:[Időszakos ellenőrzés 2020.]])</f>
        <v>43971</v>
      </c>
      <c r="Y458" s="57">
        <f t="shared" si="25"/>
        <v>2024</v>
      </c>
      <c r="Z458" s="34" t="s">
        <v>381</v>
      </c>
      <c r="AA458" s="59"/>
      <c r="AB458" s="63"/>
      <c r="AC458" s="62"/>
      <c r="AD458" s="34"/>
      <c r="AE458" s="34" t="s">
        <v>157</v>
      </c>
      <c r="AF458" s="34" t="s">
        <v>156</v>
      </c>
      <c r="AG458" s="278"/>
    </row>
    <row r="459" spans="1:33" ht="19.5" customHeight="1" x14ac:dyDescent="0.2">
      <c r="A459" s="56" t="s">
        <v>402</v>
      </c>
      <c r="B459" s="61" t="s">
        <v>385</v>
      </c>
      <c r="C459" s="53" t="s">
        <v>252</v>
      </c>
      <c r="D459" s="73" t="s">
        <v>377</v>
      </c>
      <c r="E459" s="73" t="s">
        <v>159</v>
      </c>
      <c r="F459" s="34" t="s">
        <v>401</v>
      </c>
      <c r="G459" s="34" t="s">
        <v>383</v>
      </c>
      <c r="H459" s="59" t="s">
        <v>400</v>
      </c>
      <c r="I459" s="34" t="s">
        <v>399</v>
      </c>
      <c r="J459" s="58">
        <v>43971</v>
      </c>
      <c r="K459" s="58"/>
      <c r="L459" s="72"/>
      <c r="M459" s="59"/>
      <c r="N459" s="59"/>
      <c r="O459" s="59"/>
      <c r="P459" s="59"/>
      <c r="Q459" s="63"/>
      <c r="R459" s="63"/>
      <c r="S459" s="63"/>
      <c r="T459" s="63"/>
      <c r="U459" s="63"/>
      <c r="V459" s="75">
        <v>43971</v>
      </c>
      <c r="W459" s="75"/>
      <c r="X459" s="58">
        <f>MAX(Játszóeszközök[[#This Row],[Időszakos ellenőrzés 2011.]:[Időszakos ellenőrzés 2020.]])</f>
        <v>43971</v>
      </c>
      <c r="Y459" s="57">
        <f t="shared" si="25"/>
        <v>2024</v>
      </c>
      <c r="Z459" s="34" t="s">
        <v>381</v>
      </c>
      <c r="AA459" s="59"/>
      <c r="AB459" s="63"/>
      <c r="AC459" s="62"/>
      <c r="AD459" s="34"/>
      <c r="AE459" s="34" t="s">
        <v>157</v>
      </c>
      <c r="AF459" s="34" t="s">
        <v>156</v>
      </c>
      <c r="AG459" s="278"/>
    </row>
    <row r="460" spans="1:33" ht="19.5" customHeight="1" x14ac:dyDescent="0.2">
      <c r="A460" s="56" t="s">
        <v>398</v>
      </c>
      <c r="B460" s="61" t="s">
        <v>385</v>
      </c>
      <c r="C460" s="53" t="s">
        <v>252</v>
      </c>
      <c r="D460" s="73" t="s">
        <v>377</v>
      </c>
      <c r="E460" s="73" t="s">
        <v>159</v>
      </c>
      <c r="F460" s="34" t="s">
        <v>397</v>
      </c>
      <c r="G460" s="34" t="s">
        <v>383</v>
      </c>
      <c r="H460" s="59" t="s">
        <v>396</v>
      </c>
      <c r="I460" s="34" t="s">
        <v>395</v>
      </c>
      <c r="J460" s="58">
        <v>43971</v>
      </c>
      <c r="K460" s="58"/>
      <c r="L460" s="72"/>
      <c r="M460" s="59"/>
      <c r="N460" s="59"/>
      <c r="O460" s="59"/>
      <c r="P460" s="59"/>
      <c r="Q460" s="63"/>
      <c r="R460" s="63"/>
      <c r="S460" s="63"/>
      <c r="T460" s="63"/>
      <c r="U460" s="63"/>
      <c r="V460" s="75">
        <v>43971</v>
      </c>
      <c r="W460" s="75"/>
      <c r="X460" s="58">
        <f>MAX(Játszóeszközök[[#This Row],[Időszakos ellenőrzés 2011.]:[Időszakos ellenőrzés 2020.]])</f>
        <v>43971</v>
      </c>
      <c r="Y460" s="57">
        <f t="shared" si="25"/>
        <v>2024</v>
      </c>
      <c r="Z460" s="34" t="s">
        <v>381</v>
      </c>
      <c r="AA460" s="59"/>
      <c r="AB460" s="63"/>
      <c r="AC460" s="62"/>
      <c r="AD460" s="34"/>
      <c r="AE460" s="34" t="s">
        <v>157</v>
      </c>
      <c r="AF460" s="34" t="s">
        <v>156</v>
      </c>
      <c r="AG460" s="278"/>
    </row>
    <row r="461" spans="1:33" ht="19.5" customHeight="1" x14ac:dyDescent="0.2">
      <c r="A461" s="56" t="s">
        <v>394</v>
      </c>
      <c r="B461" s="61" t="s">
        <v>385</v>
      </c>
      <c r="C461" s="53" t="s">
        <v>252</v>
      </c>
      <c r="D461" s="73" t="s">
        <v>377</v>
      </c>
      <c r="E461" s="73" t="s">
        <v>159</v>
      </c>
      <c r="F461" s="34" t="s">
        <v>393</v>
      </c>
      <c r="G461" s="34" t="s">
        <v>383</v>
      </c>
      <c r="H461" s="59" t="s">
        <v>392</v>
      </c>
      <c r="I461" s="34" t="s">
        <v>391</v>
      </c>
      <c r="J461" s="58">
        <v>43971</v>
      </c>
      <c r="K461" s="58"/>
      <c r="L461" s="72"/>
      <c r="M461" s="59"/>
      <c r="N461" s="59"/>
      <c r="O461" s="59"/>
      <c r="P461" s="59"/>
      <c r="Q461" s="63"/>
      <c r="R461" s="63"/>
      <c r="S461" s="63"/>
      <c r="T461" s="63"/>
      <c r="U461" s="63"/>
      <c r="V461" s="75">
        <v>43971</v>
      </c>
      <c r="W461" s="75"/>
      <c r="X461" s="58">
        <f>MAX(Játszóeszközök[[#This Row],[Időszakos ellenőrzés 2011.]:[Időszakos ellenőrzés 2020.]])</f>
        <v>43971</v>
      </c>
      <c r="Y461" s="57">
        <f t="shared" si="25"/>
        <v>2024</v>
      </c>
      <c r="Z461" s="34" t="s">
        <v>381</v>
      </c>
      <c r="AA461" s="59"/>
      <c r="AB461" s="63"/>
      <c r="AC461" s="62"/>
      <c r="AD461" s="34"/>
      <c r="AE461" s="34" t="s">
        <v>157</v>
      </c>
      <c r="AF461" s="34" t="s">
        <v>156</v>
      </c>
      <c r="AG461" s="278"/>
    </row>
    <row r="462" spans="1:33" ht="19.5" customHeight="1" x14ac:dyDescent="0.2">
      <c r="A462" s="56" t="s">
        <v>390</v>
      </c>
      <c r="B462" s="61" t="s">
        <v>385</v>
      </c>
      <c r="C462" s="53" t="s">
        <v>252</v>
      </c>
      <c r="D462" s="73" t="s">
        <v>377</v>
      </c>
      <c r="E462" s="73" t="s">
        <v>159</v>
      </c>
      <c r="F462" s="34" t="s">
        <v>389</v>
      </c>
      <c r="G462" s="34" t="s">
        <v>383</v>
      </c>
      <c r="H462" s="59" t="s">
        <v>388</v>
      </c>
      <c r="I462" s="34" t="s">
        <v>387</v>
      </c>
      <c r="J462" s="58">
        <v>43971</v>
      </c>
      <c r="K462" s="58"/>
      <c r="L462" s="72"/>
      <c r="M462" s="59"/>
      <c r="N462" s="59"/>
      <c r="O462" s="59"/>
      <c r="P462" s="59"/>
      <c r="Q462" s="63"/>
      <c r="R462" s="63"/>
      <c r="S462" s="63"/>
      <c r="T462" s="63"/>
      <c r="U462" s="63"/>
      <c r="V462" s="75">
        <v>43971</v>
      </c>
      <c r="W462" s="75"/>
      <c r="X462" s="58">
        <f>MAX(Játszóeszközök[[#This Row],[Időszakos ellenőrzés 2011.]:[Időszakos ellenőrzés 2020.]])</f>
        <v>43971</v>
      </c>
      <c r="Y462" s="57">
        <f t="shared" si="25"/>
        <v>2024</v>
      </c>
      <c r="Z462" s="34" t="s">
        <v>381</v>
      </c>
      <c r="AA462" s="59"/>
      <c r="AB462" s="63"/>
      <c r="AC462" s="62"/>
      <c r="AD462" s="34"/>
      <c r="AE462" s="34" t="s">
        <v>157</v>
      </c>
      <c r="AF462" s="34" t="s">
        <v>156</v>
      </c>
      <c r="AG462" s="278"/>
    </row>
    <row r="463" spans="1:33" ht="19.5" customHeight="1" x14ac:dyDescent="0.2">
      <c r="A463" s="56" t="s">
        <v>386</v>
      </c>
      <c r="B463" s="61" t="s">
        <v>385</v>
      </c>
      <c r="C463" s="53" t="s">
        <v>252</v>
      </c>
      <c r="D463" s="73" t="s">
        <v>377</v>
      </c>
      <c r="E463" s="52" t="s">
        <v>159</v>
      </c>
      <c r="F463" s="44" t="s">
        <v>384</v>
      </c>
      <c r="G463" s="44" t="s">
        <v>383</v>
      </c>
      <c r="H463" s="47">
        <v>1603</v>
      </c>
      <c r="I463" s="44" t="s">
        <v>382</v>
      </c>
      <c r="J463" s="51">
        <v>43971</v>
      </c>
      <c r="K463" s="51"/>
      <c r="L463" s="50"/>
      <c r="M463" s="47"/>
      <c r="N463" s="47"/>
      <c r="O463" s="47"/>
      <c r="P463" s="47"/>
      <c r="Q463" s="46"/>
      <c r="R463" s="46"/>
      <c r="S463" s="46"/>
      <c r="T463" s="46"/>
      <c r="U463" s="46"/>
      <c r="V463" s="74">
        <v>43971</v>
      </c>
      <c r="W463" s="74"/>
      <c r="X463" s="51">
        <f>MAX(Játszóeszközök[[#This Row],[Időszakos ellenőrzés 2011.]:[Időszakos ellenőrzés 2020.]])</f>
        <v>43971</v>
      </c>
      <c r="Y463" s="57">
        <f t="shared" si="25"/>
        <v>2024</v>
      </c>
      <c r="Z463" s="44" t="s">
        <v>381</v>
      </c>
      <c r="AA463" s="47"/>
      <c r="AB463" s="46"/>
      <c r="AC463" s="45"/>
      <c r="AD463" s="34"/>
      <c r="AE463" s="34" t="s">
        <v>157</v>
      </c>
      <c r="AF463" s="34" t="s">
        <v>156</v>
      </c>
      <c r="AG463" s="278"/>
    </row>
    <row r="464" spans="1:33" ht="19.5" customHeight="1" x14ac:dyDescent="0.2">
      <c r="A464" s="56" t="s">
        <v>380</v>
      </c>
      <c r="B464" s="61" t="s">
        <v>379</v>
      </c>
      <c r="C464" s="53" t="s">
        <v>378</v>
      </c>
      <c r="D464" s="73" t="s">
        <v>377</v>
      </c>
      <c r="E464" s="52" t="s">
        <v>159</v>
      </c>
      <c r="F464" s="34" t="s">
        <v>376</v>
      </c>
      <c r="G464" s="34"/>
      <c r="H464" s="59"/>
      <c r="I464" s="34"/>
      <c r="J464" s="58"/>
      <c r="K464" s="58"/>
      <c r="L464" s="72"/>
      <c r="M464" s="59"/>
      <c r="N464" s="59"/>
      <c r="O464" s="59"/>
      <c r="P464" s="59"/>
      <c r="Q464" s="63"/>
      <c r="R464" s="63"/>
      <c r="S464" s="63"/>
      <c r="T464" s="63"/>
      <c r="U464" s="63"/>
      <c r="V464" s="58"/>
      <c r="W464" s="58"/>
      <c r="X464" s="71"/>
      <c r="Y464" s="57"/>
      <c r="Z464" s="34"/>
      <c r="AA464" s="59"/>
      <c r="AB464" s="63"/>
      <c r="AC464" s="62"/>
      <c r="AD464" s="34"/>
      <c r="AE464" s="34"/>
      <c r="AF464" s="34"/>
      <c r="AG464" s="278"/>
    </row>
    <row r="465" spans="1:33" ht="19.5" customHeight="1" x14ac:dyDescent="0.2">
      <c r="A465" s="56" t="s">
        <v>375</v>
      </c>
      <c r="B465" s="61" t="s">
        <v>337</v>
      </c>
      <c r="C465" s="53" t="s">
        <v>336</v>
      </c>
      <c r="D465" s="53" t="s">
        <v>160</v>
      </c>
      <c r="E465" s="52" t="s">
        <v>159</v>
      </c>
      <c r="F465" s="34" t="s">
        <v>374</v>
      </c>
      <c r="G465" s="34" t="s">
        <v>334</v>
      </c>
      <c r="H465" s="59" t="s">
        <v>373</v>
      </c>
      <c r="I465" s="34" t="s">
        <v>354</v>
      </c>
      <c r="J465" s="58">
        <v>41730</v>
      </c>
      <c r="K465" s="58"/>
      <c r="L465" s="59" t="s">
        <v>251</v>
      </c>
      <c r="M465" s="59"/>
      <c r="N465" s="59"/>
      <c r="O465" s="59"/>
      <c r="P465" s="59"/>
      <c r="Q465" s="63"/>
      <c r="R465" s="63"/>
      <c r="S465" s="63"/>
      <c r="T465" s="63"/>
      <c r="U465" s="63"/>
      <c r="V465" s="63"/>
      <c r="W465" s="58">
        <v>44391</v>
      </c>
      <c r="X465" s="58">
        <v>44391</v>
      </c>
      <c r="Y465" s="57">
        <v>2024</v>
      </c>
      <c r="Z465" s="34"/>
      <c r="AA465" s="59"/>
      <c r="AB465" s="63"/>
      <c r="AC465" s="62"/>
      <c r="AD465" s="34"/>
      <c r="AE465" s="34" t="s">
        <v>157</v>
      </c>
      <c r="AF465" s="34" t="s">
        <v>156</v>
      </c>
      <c r="AG465" s="278"/>
    </row>
    <row r="466" spans="1:33" ht="19.5" customHeight="1" x14ac:dyDescent="0.2">
      <c r="A466" s="56" t="s">
        <v>372</v>
      </c>
      <c r="B466" s="61" t="s">
        <v>337</v>
      </c>
      <c r="C466" s="53" t="s">
        <v>336</v>
      </c>
      <c r="D466" s="53" t="s">
        <v>160</v>
      </c>
      <c r="E466" s="52" t="s">
        <v>159</v>
      </c>
      <c r="F466" s="34" t="s">
        <v>371</v>
      </c>
      <c r="G466" s="34" t="s">
        <v>334</v>
      </c>
      <c r="H466" s="59" t="s">
        <v>370</v>
      </c>
      <c r="I466" s="34" t="s">
        <v>354</v>
      </c>
      <c r="J466" s="58">
        <v>41730</v>
      </c>
      <c r="K466" s="58"/>
      <c r="L466" s="59" t="s">
        <v>251</v>
      </c>
      <c r="M466" s="59"/>
      <c r="N466" s="59"/>
      <c r="O466" s="59"/>
      <c r="P466" s="59"/>
      <c r="Q466" s="63"/>
      <c r="R466" s="63"/>
      <c r="S466" s="63"/>
      <c r="T466" s="63"/>
      <c r="U466" s="63"/>
      <c r="V466" s="63"/>
      <c r="W466" s="58">
        <v>44391</v>
      </c>
      <c r="X466" s="58">
        <v>44391</v>
      </c>
      <c r="Y466" s="57">
        <v>2024</v>
      </c>
      <c r="Z466" s="34"/>
      <c r="AA466" s="59"/>
      <c r="AB466" s="63"/>
      <c r="AC466" s="62"/>
      <c r="AD466" s="34"/>
      <c r="AE466" s="34" t="s">
        <v>157</v>
      </c>
      <c r="AF466" s="34" t="s">
        <v>156</v>
      </c>
      <c r="AG466" s="278"/>
    </row>
    <row r="467" spans="1:33" ht="19.5" customHeight="1" x14ac:dyDescent="0.2">
      <c r="A467" s="56" t="s">
        <v>369</v>
      </c>
      <c r="B467" s="61" t="s">
        <v>337</v>
      </c>
      <c r="C467" s="53" t="s">
        <v>336</v>
      </c>
      <c r="D467" s="53" t="s">
        <v>160</v>
      </c>
      <c r="E467" s="52" t="s">
        <v>159</v>
      </c>
      <c r="F467" s="34" t="s">
        <v>368</v>
      </c>
      <c r="G467" s="34" t="s">
        <v>334</v>
      </c>
      <c r="H467" s="59" t="s">
        <v>367</v>
      </c>
      <c r="I467" s="34" t="s">
        <v>354</v>
      </c>
      <c r="J467" s="58">
        <v>41730</v>
      </c>
      <c r="K467" s="58"/>
      <c r="L467" s="59" t="s">
        <v>251</v>
      </c>
      <c r="M467" s="59"/>
      <c r="N467" s="59"/>
      <c r="O467" s="59"/>
      <c r="P467" s="59"/>
      <c r="Q467" s="63"/>
      <c r="R467" s="63"/>
      <c r="S467" s="63"/>
      <c r="T467" s="63"/>
      <c r="U467" s="63"/>
      <c r="V467" s="63"/>
      <c r="W467" s="58">
        <v>44391</v>
      </c>
      <c r="X467" s="58">
        <v>44391</v>
      </c>
      <c r="Y467" s="57">
        <v>2024</v>
      </c>
      <c r="Z467" s="34"/>
      <c r="AA467" s="59"/>
      <c r="AB467" s="63"/>
      <c r="AC467" s="62"/>
      <c r="AD467" s="34"/>
      <c r="AE467" s="34" t="s">
        <v>157</v>
      </c>
      <c r="AF467" s="34" t="s">
        <v>156</v>
      </c>
      <c r="AG467" s="278"/>
    </row>
    <row r="468" spans="1:33" ht="19.5" customHeight="1" x14ac:dyDescent="0.2">
      <c r="A468" s="56" t="s">
        <v>366</v>
      </c>
      <c r="B468" s="61" t="s">
        <v>337</v>
      </c>
      <c r="C468" s="53" t="s">
        <v>336</v>
      </c>
      <c r="D468" s="53" t="s">
        <v>160</v>
      </c>
      <c r="E468" s="52" t="s">
        <v>159</v>
      </c>
      <c r="F468" s="34" t="s">
        <v>365</v>
      </c>
      <c r="G468" s="34" t="s">
        <v>334</v>
      </c>
      <c r="H468" s="59" t="s">
        <v>364</v>
      </c>
      <c r="I468" s="34" t="s">
        <v>354</v>
      </c>
      <c r="J468" s="58">
        <v>41730</v>
      </c>
      <c r="K468" s="58"/>
      <c r="L468" s="59" t="s">
        <v>251</v>
      </c>
      <c r="M468" s="59"/>
      <c r="N468" s="59"/>
      <c r="O468" s="59"/>
      <c r="P468" s="59"/>
      <c r="Q468" s="63"/>
      <c r="R468" s="63"/>
      <c r="S468" s="63"/>
      <c r="T468" s="63"/>
      <c r="U468" s="63"/>
      <c r="V468" s="63"/>
      <c r="W468" s="58">
        <v>44391</v>
      </c>
      <c r="X468" s="58">
        <v>44391</v>
      </c>
      <c r="Y468" s="57">
        <v>2024</v>
      </c>
      <c r="Z468" s="34"/>
      <c r="AA468" s="59"/>
      <c r="AB468" s="63"/>
      <c r="AC468" s="62"/>
      <c r="AD468" s="34"/>
      <c r="AE468" s="34" t="s">
        <v>157</v>
      </c>
      <c r="AF468" s="34" t="s">
        <v>156</v>
      </c>
      <c r="AG468" s="278"/>
    </row>
    <row r="469" spans="1:33" ht="19.5" customHeight="1" x14ac:dyDescent="0.2">
      <c r="A469" s="56" t="s">
        <v>363</v>
      </c>
      <c r="B469" s="61" t="s">
        <v>337</v>
      </c>
      <c r="C469" s="53" t="s">
        <v>336</v>
      </c>
      <c r="D469" s="53" t="s">
        <v>160</v>
      </c>
      <c r="E469" s="52" t="s">
        <v>159</v>
      </c>
      <c r="F469" s="34" t="s">
        <v>362</v>
      </c>
      <c r="G469" s="34" t="s">
        <v>334</v>
      </c>
      <c r="H469" s="59" t="s">
        <v>361</v>
      </c>
      <c r="I469" s="34" t="s">
        <v>354</v>
      </c>
      <c r="J469" s="58">
        <v>41730</v>
      </c>
      <c r="K469" s="58"/>
      <c r="L469" s="59" t="s">
        <v>251</v>
      </c>
      <c r="M469" s="59"/>
      <c r="N469" s="59"/>
      <c r="O469" s="59"/>
      <c r="P469" s="59"/>
      <c r="Q469" s="63"/>
      <c r="R469" s="63"/>
      <c r="S469" s="63"/>
      <c r="T469" s="63"/>
      <c r="U469" s="63"/>
      <c r="V469" s="63"/>
      <c r="W469" s="58">
        <v>44391</v>
      </c>
      <c r="X469" s="58">
        <v>44391</v>
      </c>
      <c r="Y469" s="57">
        <v>2024</v>
      </c>
      <c r="Z469" s="34"/>
      <c r="AA469" s="59"/>
      <c r="AB469" s="63"/>
      <c r="AC469" s="62"/>
      <c r="AD469" s="34"/>
      <c r="AE469" s="34" t="s">
        <v>157</v>
      </c>
      <c r="AF469" s="34" t="s">
        <v>156</v>
      </c>
      <c r="AG469" s="278"/>
    </row>
    <row r="470" spans="1:33" ht="19.5" customHeight="1" x14ac:dyDescent="0.2">
      <c r="A470" s="56" t="s">
        <v>360</v>
      </c>
      <c r="B470" s="61" t="s">
        <v>337</v>
      </c>
      <c r="C470" s="53" t="s">
        <v>336</v>
      </c>
      <c r="D470" s="53" t="s">
        <v>160</v>
      </c>
      <c r="E470" s="52" t="s">
        <v>159</v>
      </c>
      <c r="F470" s="34" t="s">
        <v>359</v>
      </c>
      <c r="G470" s="34" t="s">
        <v>334</v>
      </c>
      <c r="H470" s="59" t="s">
        <v>358</v>
      </c>
      <c r="I470" s="34" t="s">
        <v>354</v>
      </c>
      <c r="J470" s="58">
        <v>41730</v>
      </c>
      <c r="K470" s="58"/>
      <c r="L470" s="59" t="s">
        <v>251</v>
      </c>
      <c r="M470" s="59"/>
      <c r="N470" s="59"/>
      <c r="O470" s="59"/>
      <c r="P470" s="59"/>
      <c r="Q470" s="63"/>
      <c r="R470" s="63"/>
      <c r="S470" s="63"/>
      <c r="T470" s="63"/>
      <c r="U470" s="63"/>
      <c r="V470" s="63"/>
      <c r="W470" s="58">
        <v>44391</v>
      </c>
      <c r="X470" s="58">
        <v>44391</v>
      </c>
      <c r="Y470" s="57">
        <v>2024</v>
      </c>
      <c r="Z470" s="34"/>
      <c r="AA470" s="59"/>
      <c r="AB470" s="63"/>
      <c r="AC470" s="62"/>
      <c r="AD470" s="34"/>
      <c r="AE470" s="34" t="s">
        <v>157</v>
      </c>
      <c r="AF470" s="34" t="s">
        <v>156</v>
      </c>
      <c r="AG470" s="278"/>
    </row>
    <row r="471" spans="1:33" ht="19.5" customHeight="1" x14ac:dyDescent="0.2">
      <c r="A471" s="56" t="s">
        <v>357</v>
      </c>
      <c r="B471" s="61" t="s">
        <v>337</v>
      </c>
      <c r="C471" s="53" t="s">
        <v>336</v>
      </c>
      <c r="D471" s="53" t="s">
        <v>160</v>
      </c>
      <c r="E471" s="52" t="s">
        <v>159</v>
      </c>
      <c r="F471" s="34" t="s">
        <v>356</v>
      </c>
      <c r="G471" s="34" t="s">
        <v>334</v>
      </c>
      <c r="H471" s="59" t="s">
        <v>355</v>
      </c>
      <c r="I471" s="34" t="s">
        <v>354</v>
      </c>
      <c r="J471" s="58">
        <v>41730</v>
      </c>
      <c r="K471" s="58"/>
      <c r="L471" s="59" t="s">
        <v>251</v>
      </c>
      <c r="M471" s="59"/>
      <c r="N471" s="59"/>
      <c r="O471" s="59"/>
      <c r="P471" s="59"/>
      <c r="Q471" s="63"/>
      <c r="R471" s="63"/>
      <c r="S471" s="63"/>
      <c r="T471" s="63"/>
      <c r="U471" s="63"/>
      <c r="V471" s="63"/>
      <c r="W471" s="58">
        <v>44391</v>
      </c>
      <c r="X471" s="58">
        <v>44391</v>
      </c>
      <c r="Y471" s="57">
        <v>2024</v>
      </c>
      <c r="Z471" s="34"/>
      <c r="AA471" s="59"/>
      <c r="AB471" s="63"/>
      <c r="AC471" s="62"/>
      <c r="AD471" s="34"/>
      <c r="AE471" s="34" t="s">
        <v>157</v>
      </c>
      <c r="AF471" s="34" t="s">
        <v>156</v>
      </c>
      <c r="AG471" s="278"/>
    </row>
    <row r="472" spans="1:33" ht="19.5" customHeight="1" x14ac:dyDescent="0.2">
      <c r="A472" s="56" t="s">
        <v>353</v>
      </c>
      <c r="B472" s="61" t="s">
        <v>337</v>
      </c>
      <c r="C472" s="53" t="s">
        <v>336</v>
      </c>
      <c r="D472" s="53" t="s">
        <v>160</v>
      </c>
      <c r="E472" s="52" t="s">
        <v>159</v>
      </c>
      <c r="F472" s="34" t="s">
        <v>352</v>
      </c>
      <c r="G472" s="34" t="s">
        <v>334</v>
      </c>
      <c r="H472" s="69" t="s">
        <v>351</v>
      </c>
      <c r="I472" s="34" t="s">
        <v>345</v>
      </c>
      <c r="J472" s="58">
        <v>41730</v>
      </c>
      <c r="K472" s="58"/>
      <c r="L472" s="68" t="s">
        <v>331</v>
      </c>
      <c r="M472" s="59"/>
      <c r="N472" s="59"/>
      <c r="O472" s="59"/>
      <c r="P472" s="59"/>
      <c r="Q472" s="63"/>
      <c r="R472" s="63"/>
      <c r="S472" s="63"/>
      <c r="T472" s="63"/>
      <c r="U472" s="63"/>
      <c r="V472" s="63"/>
      <c r="W472" s="58">
        <v>44391</v>
      </c>
      <c r="X472" s="58">
        <v>44391</v>
      </c>
      <c r="Y472" s="57">
        <v>2024</v>
      </c>
      <c r="Z472" s="34"/>
      <c r="AA472" s="59"/>
      <c r="AB472" s="63"/>
      <c r="AC472" s="62"/>
      <c r="AD472" s="34"/>
      <c r="AE472" s="34" t="s">
        <v>157</v>
      </c>
      <c r="AF472" s="34" t="s">
        <v>156</v>
      </c>
      <c r="AG472" s="278"/>
    </row>
    <row r="473" spans="1:33" ht="19.5" customHeight="1" x14ac:dyDescent="0.2">
      <c r="A473" s="56" t="s">
        <v>350</v>
      </c>
      <c r="B473" s="61" t="s">
        <v>337</v>
      </c>
      <c r="C473" s="53" t="s">
        <v>336</v>
      </c>
      <c r="D473" s="53" t="s">
        <v>160</v>
      </c>
      <c r="E473" s="52" t="s">
        <v>159</v>
      </c>
      <c r="F473" s="34" t="s">
        <v>349</v>
      </c>
      <c r="G473" s="34" t="s">
        <v>334</v>
      </c>
      <c r="H473" s="69" t="s">
        <v>346</v>
      </c>
      <c r="I473" s="34" t="s">
        <v>345</v>
      </c>
      <c r="J473" s="58">
        <v>41730</v>
      </c>
      <c r="K473" s="58"/>
      <c r="L473" s="68" t="s">
        <v>331</v>
      </c>
      <c r="M473" s="59"/>
      <c r="N473" s="59"/>
      <c r="O473" s="59"/>
      <c r="P473" s="59"/>
      <c r="Q473" s="63"/>
      <c r="R473" s="63"/>
      <c r="S473" s="63"/>
      <c r="T473" s="63"/>
      <c r="U473" s="63"/>
      <c r="V473" s="63"/>
      <c r="W473" s="58">
        <v>44391</v>
      </c>
      <c r="X473" s="58">
        <v>44391</v>
      </c>
      <c r="Y473" s="57">
        <v>2024</v>
      </c>
      <c r="Z473" s="34"/>
      <c r="AA473" s="59"/>
      <c r="AB473" s="63"/>
      <c r="AC473" s="62"/>
      <c r="AD473" s="34"/>
      <c r="AE473" s="34" t="s">
        <v>157</v>
      </c>
      <c r="AF473" s="34" t="s">
        <v>156</v>
      </c>
      <c r="AG473" s="278"/>
    </row>
    <row r="474" spans="1:33" ht="19.5" customHeight="1" x14ac:dyDescent="0.2">
      <c r="A474" s="56" t="s">
        <v>348</v>
      </c>
      <c r="B474" s="61" t="s">
        <v>337</v>
      </c>
      <c r="C474" s="53" t="s">
        <v>336</v>
      </c>
      <c r="D474" s="53" t="s">
        <v>160</v>
      </c>
      <c r="E474" s="52" t="s">
        <v>159</v>
      </c>
      <c r="F474" s="34" t="s">
        <v>347</v>
      </c>
      <c r="G474" s="34" t="s">
        <v>334</v>
      </c>
      <c r="H474" s="69" t="s">
        <v>346</v>
      </c>
      <c r="I474" s="34" t="s">
        <v>345</v>
      </c>
      <c r="J474" s="58">
        <v>41730</v>
      </c>
      <c r="K474" s="58"/>
      <c r="L474" s="68" t="s">
        <v>331</v>
      </c>
      <c r="M474" s="59"/>
      <c r="N474" s="59"/>
      <c r="O474" s="59"/>
      <c r="P474" s="59"/>
      <c r="Q474" s="63"/>
      <c r="R474" s="63"/>
      <c r="S474" s="63"/>
      <c r="T474" s="63"/>
      <c r="U474" s="63"/>
      <c r="V474" s="63"/>
      <c r="W474" s="58">
        <v>44391</v>
      </c>
      <c r="X474" s="58">
        <v>44391</v>
      </c>
      <c r="Y474" s="57">
        <v>2024</v>
      </c>
      <c r="Z474" s="34"/>
      <c r="AA474" s="59"/>
      <c r="AB474" s="63"/>
      <c r="AC474" s="62"/>
      <c r="AD474" s="34"/>
      <c r="AE474" s="34" t="s">
        <v>157</v>
      </c>
      <c r="AF474" s="34" t="s">
        <v>156</v>
      </c>
      <c r="AG474" s="278"/>
    </row>
    <row r="475" spans="1:33" ht="19.5" customHeight="1" x14ac:dyDescent="0.2">
      <c r="A475" s="56" t="s">
        <v>344</v>
      </c>
      <c r="B475" s="61" t="s">
        <v>337</v>
      </c>
      <c r="C475" s="53" t="s">
        <v>336</v>
      </c>
      <c r="D475" s="53" t="s">
        <v>160</v>
      </c>
      <c r="E475" s="52" t="s">
        <v>159</v>
      </c>
      <c r="F475" s="70" t="s">
        <v>343</v>
      </c>
      <c r="G475" s="34" t="s">
        <v>334</v>
      </c>
      <c r="H475" s="69" t="s">
        <v>342</v>
      </c>
      <c r="I475" s="34" t="s">
        <v>332</v>
      </c>
      <c r="J475" s="58">
        <v>41730</v>
      </c>
      <c r="K475" s="58"/>
      <c r="L475" s="68" t="s">
        <v>331</v>
      </c>
      <c r="M475" s="59"/>
      <c r="N475" s="59"/>
      <c r="O475" s="59"/>
      <c r="P475" s="59"/>
      <c r="Q475" s="63"/>
      <c r="R475" s="63"/>
      <c r="S475" s="63"/>
      <c r="T475" s="63"/>
      <c r="U475" s="63"/>
      <c r="V475" s="63"/>
      <c r="W475" s="58">
        <v>44391</v>
      </c>
      <c r="X475" s="58">
        <v>44391</v>
      </c>
      <c r="Y475" s="57">
        <v>2024</v>
      </c>
      <c r="Z475" s="34"/>
      <c r="AA475" s="59"/>
      <c r="AB475" s="63"/>
      <c r="AC475" s="62"/>
      <c r="AD475" s="34"/>
      <c r="AE475" s="34" t="s">
        <v>157</v>
      </c>
      <c r="AF475" s="34" t="s">
        <v>156</v>
      </c>
      <c r="AG475" s="278"/>
    </row>
    <row r="476" spans="1:33" ht="19.5" customHeight="1" x14ac:dyDescent="0.2">
      <c r="A476" s="56" t="s">
        <v>341</v>
      </c>
      <c r="B476" s="61" t="s">
        <v>337</v>
      </c>
      <c r="C476" s="53" t="s">
        <v>336</v>
      </c>
      <c r="D476" s="53" t="s">
        <v>160</v>
      </c>
      <c r="E476" s="52" t="s">
        <v>159</v>
      </c>
      <c r="F476" s="34" t="s">
        <v>340</v>
      </c>
      <c r="G476" s="34" t="s">
        <v>334</v>
      </c>
      <c r="H476" s="59" t="s">
        <v>339</v>
      </c>
      <c r="I476" s="34" t="s">
        <v>332</v>
      </c>
      <c r="J476" s="58">
        <v>41730</v>
      </c>
      <c r="K476" s="58"/>
      <c r="L476" s="68" t="s">
        <v>331</v>
      </c>
      <c r="M476" s="59"/>
      <c r="N476" s="59"/>
      <c r="O476" s="59"/>
      <c r="P476" s="59"/>
      <c r="Q476" s="63"/>
      <c r="R476" s="63"/>
      <c r="S476" s="63"/>
      <c r="T476" s="63"/>
      <c r="U476" s="63"/>
      <c r="V476" s="63"/>
      <c r="W476" s="58">
        <v>44391</v>
      </c>
      <c r="X476" s="58">
        <v>44391</v>
      </c>
      <c r="Y476" s="57">
        <v>2024</v>
      </c>
      <c r="Z476" s="34"/>
      <c r="AA476" s="59"/>
      <c r="AB476" s="63"/>
      <c r="AC476" s="62"/>
      <c r="AD476" s="34"/>
      <c r="AE476" s="34" t="s">
        <v>157</v>
      </c>
      <c r="AF476" s="34" t="s">
        <v>156</v>
      </c>
      <c r="AG476" s="278"/>
    </row>
    <row r="477" spans="1:33" ht="19.5" customHeight="1" x14ac:dyDescent="0.2">
      <c r="A477" s="56" t="s">
        <v>338</v>
      </c>
      <c r="B477" s="61" t="s">
        <v>337</v>
      </c>
      <c r="C477" s="53" t="s">
        <v>336</v>
      </c>
      <c r="D477" s="53" t="s">
        <v>160</v>
      </c>
      <c r="E477" s="52" t="s">
        <v>159</v>
      </c>
      <c r="F477" s="34" t="s">
        <v>335</v>
      </c>
      <c r="G477" s="34" t="s">
        <v>334</v>
      </c>
      <c r="H477" s="69" t="s">
        <v>333</v>
      </c>
      <c r="I477" s="34" t="s">
        <v>332</v>
      </c>
      <c r="J477" s="58">
        <v>41730</v>
      </c>
      <c r="K477" s="58"/>
      <c r="L477" s="68" t="s">
        <v>331</v>
      </c>
      <c r="M477" s="59"/>
      <c r="N477" s="59"/>
      <c r="O477" s="59"/>
      <c r="P477" s="59"/>
      <c r="Q477" s="63"/>
      <c r="R477" s="63"/>
      <c r="S477" s="63"/>
      <c r="T477" s="63"/>
      <c r="U477" s="63"/>
      <c r="V477" s="63"/>
      <c r="W477" s="58">
        <v>44391</v>
      </c>
      <c r="X477" s="58">
        <v>44391</v>
      </c>
      <c r="Y477" s="57">
        <v>2024</v>
      </c>
      <c r="Z477" s="34"/>
      <c r="AA477" s="59"/>
      <c r="AB477" s="63"/>
      <c r="AC477" s="62"/>
      <c r="AD477" s="34"/>
      <c r="AE477" s="34" t="s">
        <v>157</v>
      </c>
      <c r="AF477" s="34" t="s">
        <v>156</v>
      </c>
      <c r="AG477" s="278"/>
    </row>
    <row r="478" spans="1:33" ht="19.5" customHeight="1" x14ac:dyDescent="0.2">
      <c r="A478" s="56" t="s">
        <v>330</v>
      </c>
      <c r="B478" s="61" t="s">
        <v>315</v>
      </c>
      <c r="C478" s="53" t="s">
        <v>314</v>
      </c>
      <c r="D478" s="53" t="s">
        <v>160</v>
      </c>
      <c r="E478" s="52" t="s">
        <v>159</v>
      </c>
      <c r="F478" s="60" t="s">
        <v>329</v>
      </c>
      <c r="G478" s="60" t="s">
        <v>169</v>
      </c>
      <c r="H478" s="66" t="s">
        <v>328</v>
      </c>
      <c r="I478" s="60" t="s">
        <v>317</v>
      </c>
      <c r="J478" s="67">
        <v>42527</v>
      </c>
      <c r="K478" s="58"/>
      <c r="L478" s="59" t="s">
        <v>251</v>
      </c>
      <c r="M478" s="59"/>
      <c r="N478" s="59"/>
      <c r="O478" s="59"/>
      <c r="P478" s="59"/>
      <c r="Q478" s="63"/>
      <c r="R478" s="63"/>
      <c r="S478" s="63"/>
      <c r="T478" s="63"/>
      <c r="U478" s="63"/>
      <c r="V478" s="63"/>
      <c r="W478" s="58">
        <v>44391</v>
      </c>
      <c r="X478" s="58">
        <v>44391</v>
      </c>
      <c r="Y478" s="57">
        <v>2024</v>
      </c>
      <c r="Z478" s="34"/>
      <c r="AA478" s="59"/>
      <c r="AB478" s="63"/>
      <c r="AC478" s="62"/>
      <c r="AD478" s="34"/>
      <c r="AE478" s="34" t="s">
        <v>157</v>
      </c>
      <c r="AF478" s="34" t="s">
        <v>156</v>
      </c>
      <c r="AG478" s="278"/>
    </row>
    <row r="479" spans="1:33" ht="19.5" customHeight="1" x14ac:dyDescent="0.2">
      <c r="A479" s="56" t="s">
        <v>327</v>
      </c>
      <c r="B479" s="61" t="s">
        <v>315</v>
      </c>
      <c r="C479" s="53" t="s">
        <v>314</v>
      </c>
      <c r="D479" s="53" t="s">
        <v>160</v>
      </c>
      <c r="E479" s="52" t="s">
        <v>159</v>
      </c>
      <c r="F479" s="60" t="s">
        <v>326</v>
      </c>
      <c r="G479" s="60" t="s">
        <v>169</v>
      </c>
      <c r="H479" s="66" t="s">
        <v>325</v>
      </c>
      <c r="I479" s="60" t="s">
        <v>174</v>
      </c>
      <c r="J479" s="67">
        <v>42527</v>
      </c>
      <c r="K479" s="58"/>
      <c r="L479" s="59" t="s">
        <v>251</v>
      </c>
      <c r="M479" s="59"/>
      <c r="N479" s="59"/>
      <c r="O479" s="59"/>
      <c r="P479" s="59"/>
      <c r="Q479" s="63"/>
      <c r="R479" s="63"/>
      <c r="S479" s="63"/>
      <c r="T479" s="63"/>
      <c r="U479" s="63"/>
      <c r="V479" s="63"/>
      <c r="W479" s="58">
        <v>44391</v>
      </c>
      <c r="X479" s="58">
        <v>44391</v>
      </c>
      <c r="Y479" s="57">
        <v>2024</v>
      </c>
      <c r="Z479" s="34"/>
      <c r="AA479" s="59"/>
      <c r="AB479" s="63"/>
      <c r="AC479" s="62"/>
      <c r="AD479" s="34"/>
      <c r="AE479" s="34" t="s">
        <v>157</v>
      </c>
      <c r="AF479" s="34" t="s">
        <v>156</v>
      </c>
      <c r="AG479" s="278"/>
    </row>
    <row r="480" spans="1:33" ht="19.5" customHeight="1" x14ac:dyDescent="0.2">
      <c r="A480" s="56" t="s">
        <v>324</v>
      </c>
      <c r="B480" s="61" t="s">
        <v>315</v>
      </c>
      <c r="C480" s="53" t="s">
        <v>314</v>
      </c>
      <c r="D480" s="53" t="s">
        <v>160</v>
      </c>
      <c r="E480" s="52" t="s">
        <v>159</v>
      </c>
      <c r="F480" s="60" t="s">
        <v>322</v>
      </c>
      <c r="G480" s="60" t="s">
        <v>169</v>
      </c>
      <c r="H480" s="66" t="s">
        <v>321</v>
      </c>
      <c r="I480" s="60" t="s">
        <v>174</v>
      </c>
      <c r="J480" s="67">
        <v>42527</v>
      </c>
      <c r="K480" s="58"/>
      <c r="L480" s="59" t="s">
        <v>251</v>
      </c>
      <c r="M480" s="59"/>
      <c r="N480" s="59"/>
      <c r="O480" s="59"/>
      <c r="P480" s="59"/>
      <c r="Q480" s="63"/>
      <c r="R480" s="63"/>
      <c r="S480" s="63"/>
      <c r="T480" s="63"/>
      <c r="U480" s="63"/>
      <c r="V480" s="63"/>
      <c r="W480" s="58">
        <v>44391</v>
      </c>
      <c r="X480" s="58">
        <v>44391</v>
      </c>
      <c r="Y480" s="57">
        <v>2024</v>
      </c>
      <c r="Z480" s="34"/>
      <c r="AA480" s="59"/>
      <c r="AB480" s="63"/>
      <c r="AC480" s="62"/>
      <c r="AD480" s="34"/>
      <c r="AE480" s="34" t="s">
        <v>157</v>
      </c>
      <c r="AF480" s="34" t="s">
        <v>156</v>
      </c>
      <c r="AG480" s="278"/>
    </row>
    <row r="481" spans="1:33" ht="19.5" customHeight="1" x14ac:dyDescent="0.2">
      <c r="A481" s="56" t="s">
        <v>323</v>
      </c>
      <c r="B481" s="61" t="s">
        <v>315</v>
      </c>
      <c r="C481" s="53" t="s">
        <v>314</v>
      </c>
      <c r="D481" s="53" t="s">
        <v>160</v>
      </c>
      <c r="E481" s="52" t="s">
        <v>159</v>
      </c>
      <c r="F481" s="34" t="s">
        <v>322</v>
      </c>
      <c r="G481" s="60" t="s">
        <v>169</v>
      </c>
      <c r="H481" s="66" t="s">
        <v>321</v>
      </c>
      <c r="I481" s="60" t="s">
        <v>174</v>
      </c>
      <c r="J481" s="67">
        <v>42527</v>
      </c>
      <c r="K481" s="58"/>
      <c r="L481" s="59" t="s">
        <v>251</v>
      </c>
      <c r="M481" s="59"/>
      <c r="N481" s="59"/>
      <c r="O481" s="59"/>
      <c r="P481" s="59"/>
      <c r="Q481" s="63"/>
      <c r="R481" s="63"/>
      <c r="S481" s="63"/>
      <c r="T481" s="63"/>
      <c r="U481" s="63"/>
      <c r="V481" s="63"/>
      <c r="W481" s="58">
        <v>44391</v>
      </c>
      <c r="X481" s="58">
        <v>44391</v>
      </c>
      <c r="Y481" s="57">
        <v>2024</v>
      </c>
      <c r="Z481" s="34"/>
      <c r="AA481" s="59"/>
      <c r="AB481" s="63"/>
      <c r="AC481" s="62"/>
      <c r="AD481" s="34"/>
      <c r="AE481" s="34" t="s">
        <v>157</v>
      </c>
      <c r="AF481" s="34" t="s">
        <v>156</v>
      </c>
      <c r="AG481" s="278"/>
    </row>
    <row r="482" spans="1:33" ht="19.5" customHeight="1" x14ac:dyDescent="0.2">
      <c r="A482" s="56" t="s">
        <v>320</v>
      </c>
      <c r="B482" s="61" t="s">
        <v>315</v>
      </c>
      <c r="C482" s="53" t="s">
        <v>314</v>
      </c>
      <c r="D482" s="53" t="s">
        <v>160</v>
      </c>
      <c r="E482" s="52" t="s">
        <v>159</v>
      </c>
      <c r="F482" s="34" t="s">
        <v>319</v>
      </c>
      <c r="G482" s="60" t="s">
        <v>169</v>
      </c>
      <c r="H482" s="66" t="s">
        <v>318</v>
      </c>
      <c r="I482" s="60" t="s">
        <v>317</v>
      </c>
      <c r="J482" s="67">
        <v>42527</v>
      </c>
      <c r="K482" s="58"/>
      <c r="L482" s="59" t="s">
        <v>251</v>
      </c>
      <c r="M482" s="59"/>
      <c r="N482" s="59"/>
      <c r="O482" s="59"/>
      <c r="P482" s="59"/>
      <c r="Q482" s="63"/>
      <c r="R482" s="63"/>
      <c r="S482" s="63"/>
      <c r="T482" s="63"/>
      <c r="U482" s="63"/>
      <c r="V482" s="63"/>
      <c r="W482" s="58">
        <v>44391</v>
      </c>
      <c r="X482" s="58">
        <v>44391</v>
      </c>
      <c r="Y482" s="57">
        <v>2024</v>
      </c>
      <c r="Z482" s="34"/>
      <c r="AA482" s="59"/>
      <c r="AB482" s="63"/>
      <c r="AC482" s="62"/>
      <c r="AD482" s="34"/>
      <c r="AE482" s="34" t="s">
        <v>157</v>
      </c>
      <c r="AF482" s="34" t="s">
        <v>156</v>
      </c>
      <c r="AG482" s="278"/>
    </row>
    <row r="483" spans="1:33" ht="19.5" customHeight="1" x14ac:dyDescent="0.2">
      <c r="A483" s="56" t="s">
        <v>316</v>
      </c>
      <c r="B483" s="61" t="s">
        <v>315</v>
      </c>
      <c r="C483" s="53" t="s">
        <v>314</v>
      </c>
      <c r="D483" s="53" t="s">
        <v>160</v>
      </c>
      <c r="E483" s="52" t="s">
        <v>159</v>
      </c>
      <c r="F483" s="34" t="s">
        <v>313</v>
      </c>
      <c r="G483" s="60" t="s">
        <v>169</v>
      </c>
      <c r="H483" s="66" t="s">
        <v>312</v>
      </c>
      <c r="I483" s="60" t="s">
        <v>174</v>
      </c>
      <c r="J483" s="67">
        <v>42527</v>
      </c>
      <c r="K483" s="58"/>
      <c r="L483" s="59" t="s">
        <v>251</v>
      </c>
      <c r="M483" s="59"/>
      <c r="N483" s="59"/>
      <c r="O483" s="59"/>
      <c r="P483" s="59"/>
      <c r="Q483" s="63"/>
      <c r="R483" s="63"/>
      <c r="S483" s="63"/>
      <c r="T483" s="63"/>
      <c r="U483" s="63"/>
      <c r="V483" s="63"/>
      <c r="W483" s="58">
        <v>44391</v>
      </c>
      <c r="X483" s="58">
        <v>44391</v>
      </c>
      <c r="Y483" s="57">
        <v>2024</v>
      </c>
      <c r="Z483" s="34"/>
      <c r="AA483" s="59"/>
      <c r="AB483" s="63"/>
      <c r="AC483" s="62"/>
      <c r="AD483" s="34"/>
      <c r="AE483" s="34" t="s">
        <v>157</v>
      </c>
      <c r="AF483" s="34" t="s">
        <v>156</v>
      </c>
      <c r="AG483" s="278"/>
    </row>
    <row r="484" spans="1:33" ht="19.5" customHeight="1" x14ac:dyDescent="0.2">
      <c r="A484" s="56" t="s">
        <v>311</v>
      </c>
      <c r="B484" s="61" t="s">
        <v>286</v>
      </c>
      <c r="C484" s="53" t="s">
        <v>285</v>
      </c>
      <c r="D484" s="53" t="s">
        <v>160</v>
      </c>
      <c r="E484" s="52" t="s">
        <v>159</v>
      </c>
      <c r="F484" s="34" t="s">
        <v>199</v>
      </c>
      <c r="G484" s="34" t="s">
        <v>184</v>
      </c>
      <c r="H484" s="34" t="s">
        <v>310</v>
      </c>
      <c r="I484" s="65" t="s">
        <v>262</v>
      </c>
      <c r="J484" s="58">
        <v>43082</v>
      </c>
      <c r="K484" s="58"/>
      <c r="L484" s="64" t="s">
        <v>181</v>
      </c>
      <c r="M484" s="59"/>
      <c r="N484" s="59"/>
      <c r="O484" s="59"/>
      <c r="P484" s="59"/>
      <c r="Q484" s="63"/>
      <c r="R484" s="63"/>
      <c r="S484" s="63"/>
      <c r="T484" s="63"/>
      <c r="U484" s="63"/>
      <c r="V484" s="63"/>
      <c r="W484" s="58">
        <v>44391</v>
      </c>
      <c r="X484" s="58">
        <v>44391</v>
      </c>
      <c r="Y484" s="57">
        <v>2024</v>
      </c>
      <c r="Z484" s="34"/>
      <c r="AA484" s="59"/>
      <c r="AB484" s="63"/>
      <c r="AC484" s="62"/>
      <c r="AD484" s="34"/>
      <c r="AE484" s="34" t="s">
        <v>157</v>
      </c>
      <c r="AF484" s="34" t="s">
        <v>156</v>
      </c>
      <c r="AG484" s="278"/>
    </row>
    <row r="485" spans="1:33" ht="19.5" customHeight="1" x14ac:dyDescent="0.2">
      <c r="A485" s="56" t="s">
        <v>309</v>
      </c>
      <c r="B485" s="61" t="s">
        <v>286</v>
      </c>
      <c r="C485" s="53" t="s">
        <v>285</v>
      </c>
      <c r="D485" s="53" t="s">
        <v>160</v>
      </c>
      <c r="E485" s="52" t="s">
        <v>159</v>
      </c>
      <c r="F485" s="34" t="s">
        <v>223</v>
      </c>
      <c r="G485" s="34" t="s">
        <v>184</v>
      </c>
      <c r="H485" s="34" t="s">
        <v>222</v>
      </c>
      <c r="I485" s="34" t="s">
        <v>221</v>
      </c>
      <c r="J485" s="58">
        <v>43082</v>
      </c>
      <c r="K485" s="58"/>
      <c r="L485" s="64" t="s">
        <v>181</v>
      </c>
      <c r="M485" s="59"/>
      <c r="N485" s="59"/>
      <c r="O485" s="59"/>
      <c r="P485" s="59"/>
      <c r="Q485" s="63"/>
      <c r="R485" s="63"/>
      <c r="S485" s="63"/>
      <c r="T485" s="63"/>
      <c r="U485" s="63"/>
      <c r="V485" s="63"/>
      <c r="W485" s="58">
        <v>44391</v>
      </c>
      <c r="X485" s="58">
        <v>44391</v>
      </c>
      <c r="Y485" s="57">
        <v>2024</v>
      </c>
      <c r="Z485" s="34"/>
      <c r="AA485" s="59"/>
      <c r="AB485" s="63"/>
      <c r="AC485" s="62"/>
      <c r="AD485" s="34"/>
      <c r="AE485" s="34" t="s">
        <v>157</v>
      </c>
      <c r="AF485" s="34" t="s">
        <v>156</v>
      </c>
      <c r="AG485" s="278"/>
    </row>
    <row r="486" spans="1:33" ht="19.5" customHeight="1" x14ac:dyDescent="0.2">
      <c r="A486" s="56" t="s">
        <v>308</v>
      </c>
      <c r="B486" s="61" t="s">
        <v>286</v>
      </c>
      <c r="C486" s="53" t="s">
        <v>285</v>
      </c>
      <c r="D486" s="53" t="s">
        <v>160</v>
      </c>
      <c r="E486" s="52" t="s">
        <v>159</v>
      </c>
      <c r="F486" s="34" t="s">
        <v>191</v>
      </c>
      <c r="G486" s="34" t="s">
        <v>184</v>
      </c>
      <c r="H486" s="34" t="s">
        <v>190</v>
      </c>
      <c r="I486" s="34" t="s">
        <v>189</v>
      </c>
      <c r="J486" s="58">
        <v>43082</v>
      </c>
      <c r="K486" s="58"/>
      <c r="L486" s="64" t="s">
        <v>181</v>
      </c>
      <c r="M486" s="59"/>
      <c r="N486" s="59"/>
      <c r="O486" s="59"/>
      <c r="P486" s="59"/>
      <c r="Q486" s="63"/>
      <c r="R486" s="63"/>
      <c r="S486" s="63"/>
      <c r="T486" s="63"/>
      <c r="U486" s="63"/>
      <c r="V486" s="63"/>
      <c r="W486" s="58">
        <v>44391</v>
      </c>
      <c r="X486" s="58">
        <v>44391</v>
      </c>
      <c r="Y486" s="57">
        <v>2024</v>
      </c>
      <c r="Z486" s="34"/>
      <c r="AA486" s="59"/>
      <c r="AB486" s="63"/>
      <c r="AC486" s="62"/>
      <c r="AD486" s="34"/>
      <c r="AE486" s="34" t="s">
        <v>157</v>
      </c>
      <c r="AF486" s="34" t="s">
        <v>156</v>
      </c>
      <c r="AG486" s="278"/>
    </row>
    <row r="487" spans="1:33" ht="19.5" customHeight="1" x14ac:dyDescent="0.2">
      <c r="A487" s="56" t="s">
        <v>307</v>
      </c>
      <c r="B487" s="61" t="s">
        <v>286</v>
      </c>
      <c r="C487" s="53" t="s">
        <v>285</v>
      </c>
      <c r="D487" s="53" t="s">
        <v>160</v>
      </c>
      <c r="E487" s="52" t="s">
        <v>159</v>
      </c>
      <c r="F487" s="34" t="s">
        <v>195</v>
      </c>
      <c r="G487" s="34" t="s">
        <v>184</v>
      </c>
      <c r="H487" s="34" t="s">
        <v>194</v>
      </c>
      <c r="I487" s="34" t="s">
        <v>193</v>
      </c>
      <c r="J487" s="58">
        <v>43082</v>
      </c>
      <c r="K487" s="58"/>
      <c r="L487" s="64" t="s">
        <v>181</v>
      </c>
      <c r="M487" s="59"/>
      <c r="N487" s="59"/>
      <c r="O487" s="59"/>
      <c r="P487" s="59"/>
      <c r="Q487" s="63"/>
      <c r="R487" s="63"/>
      <c r="S487" s="63"/>
      <c r="T487" s="63"/>
      <c r="U487" s="63"/>
      <c r="V487" s="63"/>
      <c r="W487" s="58">
        <v>44391</v>
      </c>
      <c r="X487" s="58">
        <v>44391</v>
      </c>
      <c r="Y487" s="57">
        <v>2024</v>
      </c>
      <c r="Z487" s="34"/>
      <c r="AA487" s="59"/>
      <c r="AB487" s="63"/>
      <c r="AC487" s="62"/>
      <c r="AD487" s="34"/>
      <c r="AE487" s="34" t="s">
        <v>157</v>
      </c>
      <c r="AF487" s="34" t="s">
        <v>156</v>
      </c>
      <c r="AG487" s="278"/>
    </row>
    <row r="488" spans="1:33" ht="19.5" customHeight="1" x14ac:dyDescent="0.2">
      <c r="A488" s="56" t="s">
        <v>306</v>
      </c>
      <c r="B488" s="61" t="s">
        <v>286</v>
      </c>
      <c r="C488" s="53" t="s">
        <v>285</v>
      </c>
      <c r="D488" s="53" t="s">
        <v>160</v>
      </c>
      <c r="E488" s="52" t="s">
        <v>159</v>
      </c>
      <c r="F488" s="34" t="s">
        <v>219</v>
      </c>
      <c r="G488" s="34" t="s">
        <v>184</v>
      </c>
      <c r="H488" s="34" t="s">
        <v>272</v>
      </c>
      <c r="I488" s="34" t="s">
        <v>271</v>
      </c>
      <c r="J488" s="58">
        <v>43082</v>
      </c>
      <c r="K488" s="58"/>
      <c r="L488" s="64" t="s">
        <v>181</v>
      </c>
      <c r="M488" s="59"/>
      <c r="N488" s="59"/>
      <c r="O488" s="59"/>
      <c r="P488" s="59"/>
      <c r="Q488" s="63"/>
      <c r="R488" s="63"/>
      <c r="S488" s="63"/>
      <c r="T488" s="63"/>
      <c r="U488" s="63"/>
      <c r="V488" s="63"/>
      <c r="W488" s="58">
        <v>44391</v>
      </c>
      <c r="X488" s="58">
        <v>44391</v>
      </c>
      <c r="Y488" s="57">
        <v>2024</v>
      </c>
      <c r="Z488" s="34"/>
      <c r="AA488" s="59"/>
      <c r="AB488" s="63"/>
      <c r="AC488" s="62"/>
      <c r="AD488" s="34"/>
      <c r="AE488" s="34" t="s">
        <v>157</v>
      </c>
      <c r="AF488" s="34" t="s">
        <v>156</v>
      </c>
      <c r="AG488" s="278"/>
    </row>
    <row r="489" spans="1:33" ht="19.5" customHeight="1" x14ac:dyDescent="0.2">
      <c r="A489" s="56" t="s">
        <v>305</v>
      </c>
      <c r="B489" s="61" t="s">
        <v>286</v>
      </c>
      <c r="C489" s="53" t="s">
        <v>285</v>
      </c>
      <c r="D489" s="53" t="s">
        <v>160</v>
      </c>
      <c r="E489" s="52" t="s">
        <v>159</v>
      </c>
      <c r="F489" s="34" t="s">
        <v>215</v>
      </c>
      <c r="G489" s="34" t="s">
        <v>184</v>
      </c>
      <c r="H489" s="34" t="s">
        <v>269</v>
      </c>
      <c r="I489" s="34" t="s">
        <v>268</v>
      </c>
      <c r="J489" s="58">
        <v>43082</v>
      </c>
      <c r="K489" s="58"/>
      <c r="L489" s="64" t="s">
        <v>181</v>
      </c>
      <c r="M489" s="59"/>
      <c r="N489" s="59"/>
      <c r="O489" s="59"/>
      <c r="P489" s="59"/>
      <c r="Q489" s="63"/>
      <c r="R489" s="63"/>
      <c r="S489" s="63"/>
      <c r="T489" s="63"/>
      <c r="U489" s="63"/>
      <c r="V489" s="63"/>
      <c r="W489" s="58">
        <v>44391</v>
      </c>
      <c r="X489" s="58">
        <v>44391</v>
      </c>
      <c r="Y489" s="57">
        <v>2024</v>
      </c>
      <c r="Z489" s="34"/>
      <c r="AA489" s="59"/>
      <c r="AB489" s="63"/>
      <c r="AC489" s="62"/>
      <c r="AD489" s="34"/>
      <c r="AE489" s="34" t="s">
        <v>157</v>
      </c>
      <c r="AF489" s="34" t="s">
        <v>156</v>
      </c>
      <c r="AG489" s="278"/>
    </row>
    <row r="490" spans="1:33" ht="19.5" customHeight="1" x14ac:dyDescent="0.2">
      <c r="A490" s="56" t="s">
        <v>304</v>
      </c>
      <c r="B490" s="61" t="s">
        <v>286</v>
      </c>
      <c r="C490" s="53" t="s">
        <v>285</v>
      </c>
      <c r="D490" s="53" t="s">
        <v>160</v>
      </c>
      <c r="E490" s="52" t="s">
        <v>159</v>
      </c>
      <c r="F490" s="34" t="s">
        <v>235</v>
      </c>
      <c r="G490" s="34" t="s">
        <v>184</v>
      </c>
      <c r="H490" s="34" t="s">
        <v>234</v>
      </c>
      <c r="I490" s="34" t="s">
        <v>233</v>
      </c>
      <c r="J490" s="58">
        <v>43082</v>
      </c>
      <c r="K490" s="58"/>
      <c r="L490" s="64" t="s">
        <v>181</v>
      </c>
      <c r="M490" s="59"/>
      <c r="N490" s="59"/>
      <c r="O490" s="59"/>
      <c r="P490" s="59"/>
      <c r="Q490" s="63"/>
      <c r="R490" s="63"/>
      <c r="S490" s="63"/>
      <c r="T490" s="63"/>
      <c r="U490" s="63"/>
      <c r="V490" s="63"/>
      <c r="W490" s="58">
        <v>44391</v>
      </c>
      <c r="X490" s="58">
        <v>44391</v>
      </c>
      <c r="Y490" s="57">
        <v>2024</v>
      </c>
      <c r="Z490" s="34"/>
      <c r="AA490" s="59"/>
      <c r="AB490" s="63"/>
      <c r="AC490" s="62"/>
      <c r="AD490" s="34"/>
      <c r="AE490" s="34" t="s">
        <v>157</v>
      </c>
      <c r="AF490" s="34" t="s">
        <v>156</v>
      </c>
      <c r="AG490" s="278"/>
    </row>
    <row r="491" spans="1:33" ht="19.5" customHeight="1" x14ac:dyDescent="0.2">
      <c r="A491" s="56" t="s">
        <v>303</v>
      </c>
      <c r="B491" s="61" t="s">
        <v>286</v>
      </c>
      <c r="C491" s="53" t="s">
        <v>285</v>
      </c>
      <c r="D491" s="53" t="s">
        <v>160</v>
      </c>
      <c r="E491" s="52" t="s">
        <v>159</v>
      </c>
      <c r="F491" s="34" t="s">
        <v>302</v>
      </c>
      <c r="G491" s="34" t="s">
        <v>184</v>
      </c>
      <c r="H491" s="34" t="s">
        <v>301</v>
      </c>
      <c r="I491" s="34" t="s">
        <v>297</v>
      </c>
      <c r="J491" s="58">
        <v>43082</v>
      </c>
      <c r="K491" s="58"/>
      <c r="L491" s="64" t="s">
        <v>181</v>
      </c>
      <c r="M491" s="59"/>
      <c r="N491" s="59"/>
      <c r="O491" s="59"/>
      <c r="P491" s="59"/>
      <c r="Q491" s="63"/>
      <c r="R491" s="63"/>
      <c r="S491" s="63"/>
      <c r="T491" s="63"/>
      <c r="U491" s="63"/>
      <c r="V491" s="63"/>
      <c r="W491" s="58">
        <v>44391</v>
      </c>
      <c r="X491" s="58">
        <v>44391</v>
      </c>
      <c r="Y491" s="57">
        <v>2024</v>
      </c>
      <c r="Z491" s="34"/>
      <c r="AA491" s="59"/>
      <c r="AB491" s="63"/>
      <c r="AC491" s="62"/>
      <c r="AD491" s="34"/>
      <c r="AE491" s="34" t="s">
        <v>157</v>
      </c>
      <c r="AF491" s="34" t="s">
        <v>156</v>
      </c>
      <c r="AG491" s="278"/>
    </row>
    <row r="492" spans="1:33" ht="19.5" customHeight="1" x14ac:dyDescent="0.2">
      <c r="A492" s="56" t="s">
        <v>300</v>
      </c>
      <c r="B492" s="61" t="s">
        <v>286</v>
      </c>
      <c r="C492" s="53" t="s">
        <v>285</v>
      </c>
      <c r="D492" s="53" t="s">
        <v>160</v>
      </c>
      <c r="E492" s="52" t="s">
        <v>159</v>
      </c>
      <c r="F492" s="34" t="s">
        <v>299</v>
      </c>
      <c r="G492" s="34" t="s">
        <v>184</v>
      </c>
      <c r="H492" s="34" t="s">
        <v>298</v>
      </c>
      <c r="I492" s="34" t="s">
        <v>297</v>
      </c>
      <c r="J492" s="58">
        <v>43082</v>
      </c>
      <c r="K492" s="58"/>
      <c r="L492" s="64" t="s">
        <v>181</v>
      </c>
      <c r="M492" s="59"/>
      <c r="N492" s="59"/>
      <c r="O492" s="59"/>
      <c r="P492" s="59"/>
      <c r="Q492" s="63"/>
      <c r="R492" s="63"/>
      <c r="S492" s="63"/>
      <c r="T492" s="63"/>
      <c r="U492" s="63"/>
      <c r="V492" s="63"/>
      <c r="W492" s="58">
        <v>44391</v>
      </c>
      <c r="X492" s="58">
        <v>44391</v>
      </c>
      <c r="Y492" s="57">
        <v>2024</v>
      </c>
      <c r="Z492" s="34"/>
      <c r="AA492" s="59"/>
      <c r="AB492" s="63"/>
      <c r="AC492" s="62"/>
      <c r="AD492" s="34"/>
      <c r="AE492" s="34" t="s">
        <v>157</v>
      </c>
      <c r="AF492" s="34" t="s">
        <v>156</v>
      </c>
      <c r="AG492" s="278"/>
    </row>
    <row r="493" spans="1:33" ht="19.5" customHeight="1" x14ac:dyDescent="0.2">
      <c r="A493" s="56" t="s">
        <v>296</v>
      </c>
      <c r="B493" s="61" t="s">
        <v>286</v>
      </c>
      <c r="C493" s="53" t="s">
        <v>285</v>
      </c>
      <c r="D493" s="53" t="s">
        <v>160</v>
      </c>
      <c r="E493" s="52" t="s">
        <v>159</v>
      </c>
      <c r="F493" s="34" t="s">
        <v>243</v>
      </c>
      <c r="G493" s="34" t="s">
        <v>184</v>
      </c>
      <c r="H493" s="34" t="s">
        <v>242</v>
      </c>
      <c r="I493" s="34" t="s">
        <v>241</v>
      </c>
      <c r="J493" s="58">
        <v>43082</v>
      </c>
      <c r="K493" s="58"/>
      <c r="L493" s="64" t="s">
        <v>181</v>
      </c>
      <c r="M493" s="59"/>
      <c r="N493" s="59"/>
      <c r="O493" s="59"/>
      <c r="P493" s="59"/>
      <c r="Q493" s="63"/>
      <c r="R493" s="63"/>
      <c r="S493" s="63"/>
      <c r="T493" s="63"/>
      <c r="U493" s="63"/>
      <c r="V493" s="63"/>
      <c r="W493" s="58">
        <v>44391</v>
      </c>
      <c r="X493" s="58">
        <v>44391</v>
      </c>
      <c r="Y493" s="57">
        <v>2024</v>
      </c>
      <c r="Z493" s="34"/>
      <c r="AA493" s="59"/>
      <c r="AB493" s="63"/>
      <c r="AC493" s="62"/>
      <c r="AD493" s="34"/>
      <c r="AE493" s="34" t="s">
        <v>157</v>
      </c>
      <c r="AF493" s="34" t="s">
        <v>156</v>
      </c>
      <c r="AG493" s="278"/>
    </row>
    <row r="494" spans="1:33" ht="19.5" customHeight="1" x14ac:dyDescent="0.2">
      <c r="A494" s="56" t="s">
        <v>295</v>
      </c>
      <c r="B494" s="61" t="s">
        <v>286</v>
      </c>
      <c r="C494" s="53" t="s">
        <v>285</v>
      </c>
      <c r="D494" s="53" t="s">
        <v>160</v>
      </c>
      <c r="E494" s="52" t="s">
        <v>159</v>
      </c>
      <c r="F494" s="34" t="s">
        <v>249</v>
      </c>
      <c r="G494" s="34" t="s">
        <v>184</v>
      </c>
      <c r="H494" s="34" t="s">
        <v>248</v>
      </c>
      <c r="I494" s="34" t="s">
        <v>247</v>
      </c>
      <c r="J494" s="58">
        <v>43082</v>
      </c>
      <c r="K494" s="58"/>
      <c r="L494" s="64" t="s">
        <v>181</v>
      </c>
      <c r="M494" s="59"/>
      <c r="N494" s="59"/>
      <c r="O494" s="59"/>
      <c r="P494" s="59"/>
      <c r="Q494" s="63"/>
      <c r="R494" s="63"/>
      <c r="S494" s="63"/>
      <c r="T494" s="63"/>
      <c r="U494" s="63"/>
      <c r="V494" s="63"/>
      <c r="W494" s="58">
        <v>44391</v>
      </c>
      <c r="X494" s="58">
        <v>44391</v>
      </c>
      <c r="Y494" s="57">
        <v>2024</v>
      </c>
      <c r="Z494" s="34"/>
      <c r="AA494" s="59"/>
      <c r="AB494" s="63"/>
      <c r="AC494" s="62"/>
      <c r="AD494" s="34"/>
      <c r="AE494" s="34" t="s">
        <v>157</v>
      </c>
      <c r="AF494" s="34" t="s">
        <v>156</v>
      </c>
      <c r="AG494" s="278"/>
    </row>
    <row r="495" spans="1:33" ht="19.5" customHeight="1" x14ac:dyDescent="0.2">
      <c r="A495" s="56" t="s">
        <v>294</v>
      </c>
      <c r="B495" s="61" t="s">
        <v>286</v>
      </c>
      <c r="C495" s="53" t="s">
        <v>285</v>
      </c>
      <c r="D495" s="53" t="s">
        <v>160</v>
      </c>
      <c r="E495" s="52" t="s">
        <v>159</v>
      </c>
      <c r="F495" s="34" t="s">
        <v>245</v>
      </c>
      <c r="G495" s="34" t="s">
        <v>184</v>
      </c>
      <c r="H495" s="34"/>
      <c r="I495" s="34"/>
      <c r="J495" s="58">
        <v>43082</v>
      </c>
      <c r="K495" s="58"/>
      <c r="L495" s="64" t="s">
        <v>181</v>
      </c>
      <c r="M495" s="59"/>
      <c r="N495" s="59"/>
      <c r="O495" s="59"/>
      <c r="P495" s="59"/>
      <c r="Q495" s="63"/>
      <c r="R495" s="63"/>
      <c r="S495" s="63"/>
      <c r="T495" s="63"/>
      <c r="U495" s="63"/>
      <c r="V495" s="63"/>
      <c r="W495" s="58">
        <v>44391</v>
      </c>
      <c r="X495" s="58">
        <v>44391</v>
      </c>
      <c r="Y495" s="57">
        <v>2024</v>
      </c>
      <c r="Z495" s="34"/>
      <c r="AA495" s="59"/>
      <c r="AB495" s="63"/>
      <c r="AC495" s="62"/>
      <c r="AD495" s="34"/>
      <c r="AE495" s="34" t="s">
        <v>157</v>
      </c>
      <c r="AF495" s="34" t="s">
        <v>156</v>
      </c>
      <c r="AG495" s="278"/>
    </row>
    <row r="496" spans="1:33" ht="19.5" customHeight="1" x14ac:dyDescent="0.2">
      <c r="A496" s="56" t="s">
        <v>293</v>
      </c>
      <c r="B496" s="61" t="s">
        <v>286</v>
      </c>
      <c r="C496" s="53" t="s">
        <v>285</v>
      </c>
      <c r="D496" s="53" t="s">
        <v>160</v>
      </c>
      <c r="E496" s="52" t="s">
        <v>159</v>
      </c>
      <c r="F496" s="34" t="s">
        <v>231</v>
      </c>
      <c r="G496" s="34" t="s">
        <v>184</v>
      </c>
      <c r="H496" s="34" t="s">
        <v>230</v>
      </c>
      <c r="I496" s="34" t="s">
        <v>229</v>
      </c>
      <c r="J496" s="58">
        <v>43082</v>
      </c>
      <c r="K496" s="58"/>
      <c r="L496" s="64" t="s">
        <v>181</v>
      </c>
      <c r="M496" s="59"/>
      <c r="N496" s="59"/>
      <c r="O496" s="59"/>
      <c r="P496" s="59"/>
      <c r="Q496" s="63"/>
      <c r="R496" s="63"/>
      <c r="S496" s="63"/>
      <c r="T496" s="63"/>
      <c r="U496" s="63"/>
      <c r="V496" s="63"/>
      <c r="W496" s="58">
        <v>44391</v>
      </c>
      <c r="X496" s="58">
        <v>44391</v>
      </c>
      <c r="Y496" s="57">
        <v>2024</v>
      </c>
      <c r="Z496" s="34"/>
      <c r="AA496" s="59"/>
      <c r="AB496" s="63"/>
      <c r="AC496" s="62"/>
      <c r="AD496" s="34"/>
      <c r="AE496" s="34" t="s">
        <v>157</v>
      </c>
      <c r="AF496" s="34" t="s">
        <v>156</v>
      </c>
      <c r="AG496" s="278"/>
    </row>
    <row r="497" spans="1:33" ht="19.5" customHeight="1" x14ac:dyDescent="0.2">
      <c r="A497" s="56" t="s">
        <v>292</v>
      </c>
      <c r="B497" s="61" t="s">
        <v>286</v>
      </c>
      <c r="C497" s="53" t="s">
        <v>285</v>
      </c>
      <c r="D497" s="53" t="s">
        <v>160</v>
      </c>
      <c r="E497" s="52" t="s">
        <v>159</v>
      </c>
      <c r="F497" s="34" t="s">
        <v>239</v>
      </c>
      <c r="G497" s="34" t="s">
        <v>184</v>
      </c>
      <c r="H497" s="34" t="s">
        <v>279</v>
      </c>
      <c r="I497" s="34" t="s">
        <v>278</v>
      </c>
      <c r="J497" s="58">
        <v>43082</v>
      </c>
      <c r="K497" s="58"/>
      <c r="L497" s="64" t="s">
        <v>181</v>
      </c>
      <c r="M497" s="59"/>
      <c r="N497" s="59"/>
      <c r="O497" s="59"/>
      <c r="P497" s="59"/>
      <c r="Q497" s="63"/>
      <c r="R497" s="63"/>
      <c r="S497" s="63"/>
      <c r="T497" s="63"/>
      <c r="U497" s="63"/>
      <c r="V497" s="63"/>
      <c r="W497" s="58">
        <v>44391</v>
      </c>
      <c r="X497" s="58">
        <v>44391</v>
      </c>
      <c r="Y497" s="57">
        <v>2024</v>
      </c>
      <c r="Z497" s="34"/>
      <c r="AA497" s="59"/>
      <c r="AB497" s="63"/>
      <c r="AC497" s="62"/>
      <c r="AD497" s="34"/>
      <c r="AE497" s="34" t="s">
        <v>157</v>
      </c>
      <c r="AF497" s="34" t="s">
        <v>156</v>
      </c>
      <c r="AG497" s="278"/>
    </row>
    <row r="498" spans="1:33" ht="19.5" customHeight="1" x14ac:dyDescent="0.2">
      <c r="A498" s="56" t="s">
        <v>291</v>
      </c>
      <c r="B498" s="61" t="s">
        <v>286</v>
      </c>
      <c r="C498" s="53" t="s">
        <v>285</v>
      </c>
      <c r="D498" s="53" t="s">
        <v>160</v>
      </c>
      <c r="E498" s="52" t="s">
        <v>159</v>
      </c>
      <c r="F498" s="34" t="s">
        <v>207</v>
      </c>
      <c r="G498" s="34" t="s">
        <v>184</v>
      </c>
      <c r="H498" s="34" t="s">
        <v>206</v>
      </c>
      <c r="I498" s="34" t="s">
        <v>205</v>
      </c>
      <c r="J498" s="58">
        <v>43082</v>
      </c>
      <c r="K498" s="58"/>
      <c r="L498" s="64" t="s">
        <v>181</v>
      </c>
      <c r="M498" s="59"/>
      <c r="N498" s="59"/>
      <c r="O498" s="59"/>
      <c r="P498" s="59"/>
      <c r="Q498" s="63"/>
      <c r="R498" s="63"/>
      <c r="S498" s="63"/>
      <c r="T498" s="63"/>
      <c r="U498" s="63"/>
      <c r="V498" s="63"/>
      <c r="W498" s="58">
        <v>44391</v>
      </c>
      <c r="X498" s="58">
        <v>44391</v>
      </c>
      <c r="Y498" s="57">
        <v>2024</v>
      </c>
      <c r="Z498" s="34"/>
      <c r="AA498" s="59"/>
      <c r="AB498" s="63"/>
      <c r="AC498" s="62"/>
      <c r="AD498" s="34"/>
      <c r="AE498" s="34" t="s">
        <v>157</v>
      </c>
      <c r="AF498" s="34" t="s">
        <v>156</v>
      </c>
      <c r="AG498" s="278"/>
    </row>
    <row r="499" spans="1:33" ht="19.5" customHeight="1" x14ac:dyDescent="0.2">
      <c r="A499" s="56" t="s">
        <v>290</v>
      </c>
      <c r="B499" s="61" t="s">
        <v>286</v>
      </c>
      <c r="C499" s="53" t="s">
        <v>285</v>
      </c>
      <c r="D499" s="53" t="s">
        <v>160</v>
      </c>
      <c r="E499" s="52" t="s">
        <v>159</v>
      </c>
      <c r="F499" s="34" t="s">
        <v>227</v>
      </c>
      <c r="G499" s="34" t="s">
        <v>184</v>
      </c>
      <c r="H499" s="34" t="s">
        <v>226</v>
      </c>
      <c r="I499" s="34" t="s">
        <v>225</v>
      </c>
      <c r="J499" s="58">
        <v>43082</v>
      </c>
      <c r="K499" s="58"/>
      <c r="L499" s="64" t="s">
        <v>181</v>
      </c>
      <c r="M499" s="59"/>
      <c r="N499" s="59"/>
      <c r="O499" s="59"/>
      <c r="P499" s="59"/>
      <c r="Q499" s="63"/>
      <c r="R499" s="63"/>
      <c r="S499" s="63"/>
      <c r="T499" s="63"/>
      <c r="U499" s="63"/>
      <c r="V499" s="63"/>
      <c r="W499" s="58">
        <v>44391</v>
      </c>
      <c r="X499" s="58">
        <v>44391</v>
      </c>
      <c r="Y499" s="57">
        <v>2024</v>
      </c>
      <c r="Z499" s="34"/>
      <c r="AA499" s="59"/>
      <c r="AB499" s="63"/>
      <c r="AC499" s="62"/>
      <c r="AD499" s="34"/>
      <c r="AE499" s="34" t="s">
        <v>157</v>
      </c>
      <c r="AF499" s="34" t="s">
        <v>156</v>
      </c>
      <c r="AG499" s="278"/>
    </row>
    <row r="500" spans="1:33" ht="19.5" customHeight="1" x14ac:dyDescent="0.2">
      <c r="A500" s="56" t="s">
        <v>289</v>
      </c>
      <c r="B500" s="61" t="s">
        <v>286</v>
      </c>
      <c r="C500" s="53" t="s">
        <v>285</v>
      </c>
      <c r="D500" s="53" t="s">
        <v>160</v>
      </c>
      <c r="E500" s="52" t="s">
        <v>159</v>
      </c>
      <c r="F500" s="34" t="s">
        <v>185</v>
      </c>
      <c r="G500" s="34" t="s">
        <v>184</v>
      </c>
      <c r="H500" s="34" t="s">
        <v>183</v>
      </c>
      <c r="I500" s="34" t="s">
        <v>182</v>
      </c>
      <c r="J500" s="58">
        <v>43082</v>
      </c>
      <c r="K500" s="58"/>
      <c r="L500" s="64" t="s">
        <v>181</v>
      </c>
      <c r="M500" s="59"/>
      <c r="N500" s="59"/>
      <c r="O500" s="59"/>
      <c r="P500" s="59"/>
      <c r="Q500" s="63"/>
      <c r="R500" s="63"/>
      <c r="S500" s="63"/>
      <c r="T500" s="63"/>
      <c r="U500" s="63"/>
      <c r="V500" s="63"/>
      <c r="W500" s="58">
        <v>44391</v>
      </c>
      <c r="X500" s="58">
        <v>44391</v>
      </c>
      <c r="Y500" s="57">
        <v>2024</v>
      </c>
      <c r="Z500" s="34"/>
      <c r="AA500" s="59"/>
      <c r="AB500" s="63"/>
      <c r="AC500" s="62"/>
      <c r="AD500" s="34"/>
      <c r="AE500" s="34" t="s">
        <v>157</v>
      </c>
      <c r="AF500" s="34" t="s">
        <v>156</v>
      </c>
      <c r="AG500" s="278"/>
    </row>
    <row r="501" spans="1:33" ht="19.5" customHeight="1" x14ac:dyDescent="0.2">
      <c r="A501" s="56" t="s">
        <v>288</v>
      </c>
      <c r="B501" s="61" t="s">
        <v>286</v>
      </c>
      <c r="C501" s="53" t="s">
        <v>285</v>
      </c>
      <c r="D501" s="53" t="s">
        <v>160</v>
      </c>
      <c r="E501" s="52" t="s">
        <v>159</v>
      </c>
      <c r="F501" s="34" t="s">
        <v>203</v>
      </c>
      <c r="G501" s="34" t="s">
        <v>184</v>
      </c>
      <c r="H501" s="34" t="s">
        <v>202</v>
      </c>
      <c r="I501" s="34" t="s">
        <v>201</v>
      </c>
      <c r="J501" s="58">
        <v>43082</v>
      </c>
      <c r="K501" s="58"/>
      <c r="L501" s="64" t="s">
        <v>181</v>
      </c>
      <c r="M501" s="59"/>
      <c r="N501" s="59"/>
      <c r="O501" s="59"/>
      <c r="P501" s="59"/>
      <c r="Q501" s="63"/>
      <c r="R501" s="63"/>
      <c r="S501" s="63"/>
      <c r="T501" s="63"/>
      <c r="U501" s="63"/>
      <c r="V501" s="63"/>
      <c r="W501" s="58">
        <v>44391</v>
      </c>
      <c r="X501" s="58">
        <v>44391</v>
      </c>
      <c r="Y501" s="57">
        <v>2024</v>
      </c>
      <c r="Z501" s="34"/>
      <c r="AA501" s="59"/>
      <c r="AB501" s="63"/>
      <c r="AC501" s="62"/>
      <c r="AD501" s="34"/>
      <c r="AE501" s="34" t="s">
        <v>157</v>
      </c>
      <c r="AF501" s="34" t="s">
        <v>156</v>
      </c>
      <c r="AG501" s="278"/>
    </row>
    <row r="502" spans="1:33" ht="19.5" customHeight="1" x14ac:dyDescent="0.2">
      <c r="A502" s="56" t="s">
        <v>287</v>
      </c>
      <c r="B502" s="61" t="s">
        <v>286</v>
      </c>
      <c r="C502" s="53" t="s">
        <v>285</v>
      </c>
      <c r="D502" s="53" t="s">
        <v>160</v>
      </c>
      <c r="E502" s="52" t="s">
        <v>159</v>
      </c>
      <c r="F502" s="34" t="s">
        <v>211</v>
      </c>
      <c r="G502" s="34" t="s">
        <v>184</v>
      </c>
      <c r="H502" s="34" t="s">
        <v>284</v>
      </c>
      <c r="I502" s="34" t="s">
        <v>209</v>
      </c>
      <c r="J502" s="58">
        <v>43082</v>
      </c>
      <c r="K502" s="58"/>
      <c r="L502" s="64" t="s">
        <v>181</v>
      </c>
      <c r="M502" s="59"/>
      <c r="N502" s="59"/>
      <c r="O502" s="59"/>
      <c r="P502" s="59"/>
      <c r="Q502" s="63"/>
      <c r="R502" s="63"/>
      <c r="S502" s="63"/>
      <c r="T502" s="63"/>
      <c r="U502" s="63"/>
      <c r="V502" s="63"/>
      <c r="W502" s="58">
        <v>44391</v>
      </c>
      <c r="X502" s="58">
        <v>44391</v>
      </c>
      <c r="Y502" s="57">
        <v>2024</v>
      </c>
      <c r="Z502" s="34"/>
      <c r="AA502" s="59"/>
      <c r="AB502" s="63"/>
      <c r="AC502" s="62"/>
      <c r="AD502" s="34"/>
      <c r="AE502" s="34" t="s">
        <v>157</v>
      </c>
      <c r="AF502" s="34" t="s">
        <v>156</v>
      </c>
      <c r="AG502" s="278"/>
    </row>
    <row r="503" spans="1:33" ht="19.5" customHeight="1" x14ac:dyDescent="0.2">
      <c r="A503" s="56" t="s">
        <v>283</v>
      </c>
      <c r="B503" s="61" t="s">
        <v>258</v>
      </c>
      <c r="C503" s="53" t="s">
        <v>257</v>
      </c>
      <c r="D503" s="53" t="s">
        <v>160</v>
      </c>
      <c r="E503" s="52" t="s">
        <v>159</v>
      </c>
      <c r="F503" s="34" t="s">
        <v>249</v>
      </c>
      <c r="G503" s="34" t="s">
        <v>184</v>
      </c>
      <c r="H503" s="34" t="s">
        <v>248</v>
      </c>
      <c r="I503" s="34" t="s">
        <v>247</v>
      </c>
      <c r="J503" s="58">
        <v>43599</v>
      </c>
      <c r="K503" s="58"/>
      <c r="L503" s="64" t="s">
        <v>181</v>
      </c>
      <c r="M503" s="59"/>
      <c r="N503" s="59"/>
      <c r="O503" s="59"/>
      <c r="P503" s="59"/>
      <c r="Q503" s="63"/>
      <c r="R503" s="63"/>
      <c r="S503" s="63"/>
      <c r="T503" s="63"/>
      <c r="U503" s="63"/>
      <c r="V503" s="63"/>
      <c r="W503" s="58">
        <v>44391</v>
      </c>
      <c r="X503" s="58">
        <v>44391</v>
      </c>
      <c r="Y503" s="57">
        <v>2024</v>
      </c>
      <c r="Z503" s="34"/>
      <c r="AA503" s="59"/>
      <c r="AB503" s="63"/>
      <c r="AC503" s="62"/>
      <c r="AD503" s="34"/>
      <c r="AE503" s="34" t="s">
        <v>157</v>
      </c>
      <c r="AF503" s="34" t="s">
        <v>156</v>
      </c>
      <c r="AG503" s="278"/>
    </row>
    <row r="504" spans="1:33" ht="19.5" customHeight="1" x14ac:dyDescent="0.2">
      <c r="A504" s="56" t="s">
        <v>282</v>
      </c>
      <c r="B504" s="61" t="s">
        <v>258</v>
      </c>
      <c r="C504" s="53" t="s">
        <v>257</v>
      </c>
      <c r="D504" s="53" t="s">
        <v>160</v>
      </c>
      <c r="E504" s="52" t="s">
        <v>159</v>
      </c>
      <c r="F504" s="34" t="s">
        <v>245</v>
      </c>
      <c r="G504" s="34" t="s">
        <v>184</v>
      </c>
      <c r="H504" s="34"/>
      <c r="I504" s="34"/>
      <c r="J504" s="58">
        <v>43599</v>
      </c>
      <c r="K504" s="58"/>
      <c r="L504" s="64" t="s">
        <v>181</v>
      </c>
      <c r="M504" s="59"/>
      <c r="N504" s="59"/>
      <c r="O504" s="59"/>
      <c r="P504" s="59"/>
      <c r="Q504" s="63"/>
      <c r="R504" s="63"/>
      <c r="S504" s="63"/>
      <c r="T504" s="63"/>
      <c r="U504" s="63"/>
      <c r="V504" s="63"/>
      <c r="W504" s="58">
        <v>44391</v>
      </c>
      <c r="X504" s="58">
        <v>44391</v>
      </c>
      <c r="Y504" s="57">
        <v>2024</v>
      </c>
      <c r="Z504" s="34"/>
      <c r="AA504" s="59"/>
      <c r="AB504" s="63"/>
      <c r="AC504" s="62"/>
      <c r="AD504" s="34"/>
      <c r="AE504" s="34" t="s">
        <v>157</v>
      </c>
      <c r="AF504" s="34" t="s">
        <v>156</v>
      </c>
      <c r="AG504" s="278"/>
    </row>
    <row r="505" spans="1:33" ht="19.5" customHeight="1" x14ac:dyDescent="0.2">
      <c r="A505" s="56" t="s">
        <v>281</v>
      </c>
      <c r="B505" s="61" t="s">
        <v>258</v>
      </c>
      <c r="C505" s="53" t="s">
        <v>257</v>
      </c>
      <c r="D505" s="53" t="s">
        <v>160</v>
      </c>
      <c r="E505" s="52" t="s">
        <v>159</v>
      </c>
      <c r="F505" s="34" t="s">
        <v>243</v>
      </c>
      <c r="G505" s="34" t="s">
        <v>184</v>
      </c>
      <c r="H505" s="34" t="s">
        <v>242</v>
      </c>
      <c r="I505" s="34" t="s">
        <v>241</v>
      </c>
      <c r="J505" s="58">
        <v>43599</v>
      </c>
      <c r="K505" s="58"/>
      <c r="L505" s="64" t="s">
        <v>181</v>
      </c>
      <c r="M505" s="59"/>
      <c r="N505" s="59"/>
      <c r="O505" s="59"/>
      <c r="P505" s="59"/>
      <c r="Q505" s="63"/>
      <c r="R505" s="63"/>
      <c r="S505" s="63"/>
      <c r="T505" s="63"/>
      <c r="U505" s="63"/>
      <c r="V505" s="63"/>
      <c r="W505" s="58">
        <v>44391</v>
      </c>
      <c r="X505" s="58">
        <v>44391</v>
      </c>
      <c r="Y505" s="57">
        <v>2024</v>
      </c>
      <c r="Z505" s="34"/>
      <c r="AA505" s="59"/>
      <c r="AB505" s="63"/>
      <c r="AC505" s="62"/>
      <c r="AD505" s="34"/>
      <c r="AE505" s="34" t="s">
        <v>157</v>
      </c>
      <c r="AF505" s="34" t="s">
        <v>156</v>
      </c>
      <c r="AG505" s="278"/>
    </row>
    <row r="506" spans="1:33" ht="19.5" customHeight="1" x14ac:dyDescent="0.2">
      <c r="A506" s="56" t="s">
        <v>280</v>
      </c>
      <c r="B506" s="61" t="s">
        <v>258</v>
      </c>
      <c r="C506" s="53" t="s">
        <v>257</v>
      </c>
      <c r="D506" s="53" t="s">
        <v>160</v>
      </c>
      <c r="E506" s="52" t="s">
        <v>159</v>
      </c>
      <c r="F506" s="34" t="s">
        <v>239</v>
      </c>
      <c r="G506" s="34" t="s">
        <v>184</v>
      </c>
      <c r="H506" s="34" t="s">
        <v>279</v>
      </c>
      <c r="I506" s="34" t="s">
        <v>278</v>
      </c>
      <c r="J506" s="58">
        <v>43599</v>
      </c>
      <c r="K506" s="58"/>
      <c r="L506" s="64" t="s">
        <v>181</v>
      </c>
      <c r="M506" s="59"/>
      <c r="N506" s="59"/>
      <c r="O506" s="59"/>
      <c r="P506" s="59"/>
      <c r="Q506" s="63"/>
      <c r="R506" s="63"/>
      <c r="S506" s="63"/>
      <c r="T506" s="63"/>
      <c r="U506" s="63"/>
      <c r="V506" s="63"/>
      <c r="W506" s="58">
        <v>44391</v>
      </c>
      <c r="X506" s="58">
        <v>44391</v>
      </c>
      <c r="Y506" s="57">
        <v>2024</v>
      </c>
      <c r="Z506" s="34"/>
      <c r="AA506" s="59"/>
      <c r="AB506" s="63"/>
      <c r="AC506" s="62"/>
      <c r="AD506" s="34"/>
      <c r="AE506" s="34" t="s">
        <v>157</v>
      </c>
      <c r="AF506" s="34" t="s">
        <v>156</v>
      </c>
      <c r="AG506" s="278"/>
    </row>
    <row r="507" spans="1:33" ht="19.5" customHeight="1" x14ac:dyDescent="0.2">
      <c r="A507" s="56" t="s">
        <v>277</v>
      </c>
      <c r="B507" s="61" t="s">
        <v>258</v>
      </c>
      <c r="C507" s="53" t="s">
        <v>257</v>
      </c>
      <c r="D507" s="53" t="s">
        <v>160</v>
      </c>
      <c r="E507" s="52" t="s">
        <v>159</v>
      </c>
      <c r="F507" s="34" t="s">
        <v>235</v>
      </c>
      <c r="G507" s="34" t="s">
        <v>184</v>
      </c>
      <c r="H507" s="34" t="s">
        <v>234</v>
      </c>
      <c r="I507" s="34" t="s">
        <v>233</v>
      </c>
      <c r="J507" s="58">
        <v>43599</v>
      </c>
      <c r="K507" s="58"/>
      <c r="L507" s="64" t="s">
        <v>181</v>
      </c>
      <c r="M507" s="59"/>
      <c r="N507" s="59"/>
      <c r="O507" s="59"/>
      <c r="P507" s="59"/>
      <c r="Q507" s="63"/>
      <c r="R507" s="63"/>
      <c r="S507" s="63"/>
      <c r="T507" s="63"/>
      <c r="U507" s="63"/>
      <c r="V507" s="63"/>
      <c r="W507" s="58">
        <v>44391</v>
      </c>
      <c r="X507" s="58">
        <v>44391</v>
      </c>
      <c r="Y507" s="57">
        <v>2024</v>
      </c>
      <c r="Z507" s="34"/>
      <c r="AA507" s="59"/>
      <c r="AB507" s="63"/>
      <c r="AC507" s="62"/>
      <c r="AD507" s="34"/>
      <c r="AE507" s="34" t="s">
        <v>157</v>
      </c>
      <c r="AF507" s="34" t="s">
        <v>156</v>
      </c>
      <c r="AG507" s="278"/>
    </row>
    <row r="508" spans="1:33" ht="19.5" customHeight="1" x14ac:dyDescent="0.2">
      <c r="A508" s="56" t="s">
        <v>276</v>
      </c>
      <c r="B508" s="61" t="s">
        <v>258</v>
      </c>
      <c r="C508" s="53" t="s">
        <v>257</v>
      </c>
      <c r="D508" s="53" t="s">
        <v>160</v>
      </c>
      <c r="E508" s="52" t="s">
        <v>159</v>
      </c>
      <c r="F508" s="34" t="s">
        <v>231</v>
      </c>
      <c r="G508" s="34" t="s">
        <v>184</v>
      </c>
      <c r="H508" s="34" t="s">
        <v>230</v>
      </c>
      <c r="I508" s="34" t="s">
        <v>229</v>
      </c>
      <c r="J508" s="58">
        <v>43599</v>
      </c>
      <c r="K508" s="58"/>
      <c r="L508" s="64" t="s">
        <v>181</v>
      </c>
      <c r="M508" s="59"/>
      <c r="N508" s="59"/>
      <c r="O508" s="59"/>
      <c r="P508" s="59"/>
      <c r="Q508" s="63"/>
      <c r="R508" s="63"/>
      <c r="S508" s="63"/>
      <c r="T508" s="63"/>
      <c r="U508" s="63"/>
      <c r="V508" s="63"/>
      <c r="W508" s="58">
        <v>44391</v>
      </c>
      <c r="X508" s="58">
        <v>44391</v>
      </c>
      <c r="Y508" s="57">
        <v>2024</v>
      </c>
      <c r="Z508" s="34"/>
      <c r="AA508" s="59"/>
      <c r="AB508" s="63"/>
      <c r="AC508" s="62"/>
      <c r="AD508" s="34"/>
      <c r="AE508" s="34" t="s">
        <v>157</v>
      </c>
      <c r="AF508" s="34" t="s">
        <v>156</v>
      </c>
      <c r="AG508" s="278"/>
    </row>
    <row r="509" spans="1:33" ht="19.5" customHeight="1" x14ac:dyDescent="0.2">
      <c r="A509" s="56" t="s">
        <v>275</v>
      </c>
      <c r="B509" s="61" t="s">
        <v>258</v>
      </c>
      <c r="C509" s="53" t="s">
        <v>257</v>
      </c>
      <c r="D509" s="53" t="s">
        <v>160</v>
      </c>
      <c r="E509" s="52" t="s">
        <v>159</v>
      </c>
      <c r="F509" s="34" t="s">
        <v>227</v>
      </c>
      <c r="G509" s="34" t="s">
        <v>184</v>
      </c>
      <c r="H509" s="34" t="s">
        <v>226</v>
      </c>
      <c r="I509" s="34" t="s">
        <v>225</v>
      </c>
      <c r="J509" s="58">
        <v>43599</v>
      </c>
      <c r="K509" s="58"/>
      <c r="L509" s="64" t="s">
        <v>181</v>
      </c>
      <c r="M509" s="59"/>
      <c r="N509" s="59"/>
      <c r="O509" s="59"/>
      <c r="P509" s="59"/>
      <c r="Q509" s="63"/>
      <c r="R509" s="63"/>
      <c r="S509" s="63"/>
      <c r="T509" s="63"/>
      <c r="U509" s="63"/>
      <c r="V509" s="63"/>
      <c r="W509" s="58">
        <v>44391</v>
      </c>
      <c r="X509" s="58">
        <v>44391</v>
      </c>
      <c r="Y509" s="57">
        <v>2024</v>
      </c>
      <c r="Z509" s="34"/>
      <c r="AA509" s="59"/>
      <c r="AB509" s="63"/>
      <c r="AC509" s="62"/>
      <c r="AD509" s="34"/>
      <c r="AE509" s="34" t="s">
        <v>157</v>
      </c>
      <c r="AF509" s="34" t="s">
        <v>156</v>
      </c>
      <c r="AG509" s="278"/>
    </row>
    <row r="510" spans="1:33" ht="19.5" customHeight="1" x14ac:dyDescent="0.2">
      <c r="A510" s="56" t="s">
        <v>274</v>
      </c>
      <c r="B510" s="61" t="s">
        <v>258</v>
      </c>
      <c r="C510" s="53" t="s">
        <v>257</v>
      </c>
      <c r="D510" s="53" t="s">
        <v>160</v>
      </c>
      <c r="E510" s="52" t="s">
        <v>159</v>
      </c>
      <c r="F510" s="34" t="s">
        <v>223</v>
      </c>
      <c r="G510" s="34" t="s">
        <v>184</v>
      </c>
      <c r="H510" s="34" t="s">
        <v>222</v>
      </c>
      <c r="I510" s="34" t="s">
        <v>221</v>
      </c>
      <c r="J510" s="58">
        <v>43599</v>
      </c>
      <c r="K510" s="58"/>
      <c r="L510" s="64" t="s">
        <v>181</v>
      </c>
      <c r="M510" s="59"/>
      <c r="N510" s="59"/>
      <c r="O510" s="59"/>
      <c r="P510" s="59"/>
      <c r="Q510" s="63"/>
      <c r="R510" s="63"/>
      <c r="S510" s="63"/>
      <c r="T510" s="63"/>
      <c r="U510" s="63"/>
      <c r="V510" s="63"/>
      <c r="W510" s="58">
        <v>44391</v>
      </c>
      <c r="X510" s="58">
        <v>44391</v>
      </c>
      <c r="Y510" s="57">
        <v>2024</v>
      </c>
      <c r="Z510" s="34"/>
      <c r="AA510" s="59"/>
      <c r="AB510" s="63"/>
      <c r="AC510" s="62"/>
      <c r="AD510" s="34"/>
      <c r="AE510" s="34" t="s">
        <v>157</v>
      </c>
      <c r="AF510" s="34" t="s">
        <v>156</v>
      </c>
      <c r="AG510" s="278"/>
    </row>
    <row r="511" spans="1:33" ht="19.5" customHeight="1" x14ac:dyDescent="0.2">
      <c r="A511" s="56" t="s">
        <v>273</v>
      </c>
      <c r="B511" s="61" t="s">
        <v>258</v>
      </c>
      <c r="C511" s="53" t="s">
        <v>257</v>
      </c>
      <c r="D511" s="53" t="s">
        <v>160</v>
      </c>
      <c r="E511" s="52" t="s">
        <v>159</v>
      </c>
      <c r="F511" s="34" t="s">
        <v>219</v>
      </c>
      <c r="G511" s="34" t="s">
        <v>184</v>
      </c>
      <c r="H511" s="34" t="s">
        <v>272</v>
      </c>
      <c r="I511" s="34" t="s">
        <v>271</v>
      </c>
      <c r="J511" s="58">
        <v>43599</v>
      </c>
      <c r="K511" s="58"/>
      <c r="L511" s="64" t="s">
        <v>181</v>
      </c>
      <c r="M511" s="59"/>
      <c r="N511" s="59"/>
      <c r="O511" s="59"/>
      <c r="P511" s="59"/>
      <c r="Q511" s="63"/>
      <c r="R511" s="63"/>
      <c r="S511" s="63"/>
      <c r="T511" s="63"/>
      <c r="U511" s="63"/>
      <c r="V511" s="63"/>
      <c r="W511" s="58">
        <v>44391</v>
      </c>
      <c r="X511" s="58">
        <v>44391</v>
      </c>
      <c r="Y511" s="57">
        <v>2024</v>
      </c>
      <c r="Z511" s="34"/>
      <c r="AA511" s="59"/>
      <c r="AB511" s="63"/>
      <c r="AC511" s="62"/>
      <c r="AD511" s="34"/>
      <c r="AE511" s="34" t="s">
        <v>157</v>
      </c>
      <c r="AF511" s="34" t="s">
        <v>156</v>
      </c>
      <c r="AG511" s="278"/>
    </row>
    <row r="512" spans="1:33" ht="19.5" customHeight="1" x14ac:dyDescent="0.2">
      <c r="A512" s="56" t="s">
        <v>270</v>
      </c>
      <c r="B512" s="61" t="s">
        <v>258</v>
      </c>
      <c r="C512" s="53" t="s">
        <v>257</v>
      </c>
      <c r="D512" s="53" t="s">
        <v>160</v>
      </c>
      <c r="E512" s="52" t="s">
        <v>159</v>
      </c>
      <c r="F512" s="34" t="s">
        <v>215</v>
      </c>
      <c r="G512" s="34" t="s">
        <v>184</v>
      </c>
      <c r="H512" s="34" t="s">
        <v>269</v>
      </c>
      <c r="I512" s="34" t="s">
        <v>268</v>
      </c>
      <c r="J512" s="58">
        <v>43599</v>
      </c>
      <c r="K512" s="58"/>
      <c r="L512" s="64" t="s">
        <v>181</v>
      </c>
      <c r="M512" s="59"/>
      <c r="N512" s="59"/>
      <c r="O512" s="59"/>
      <c r="P512" s="59"/>
      <c r="Q512" s="63"/>
      <c r="R512" s="63"/>
      <c r="S512" s="63"/>
      <c r="T512" s="63"/>
      <c r="U512" s="63"/>
      <c r="V512" s="63"/>
      <c r="W512" s="58">
        <v>44391</v>
      </c>
      <c r="X512" s="58">
        <v>44391</v>
      </c>
      <c r="Y512" s="57">
        <v>2024</v>
      </c>
      <c r="Z512" s="34"/>
      <c r="AA512" s="59"/>
      <c r="AB512" s="63"/>
      <c r="AC512" s="62"/>
      <c r="AD512" s="34"/>
      <c r="AE512" s="34" t="s">
        <v>157</v>
      </c>
      <c r="AF512" s="34" t="s">
        <v>156</v>
      </c>
      <c r="AG512" s="278"/>
    </row>
    <row r="513" spans="1:33" ht="19.5" customHeight="1" x14ac:dyDescent="0.2">
      <c r="A513" s="56" t="s">
        <v>267</v>
      </c>
      <c r="B513" s="61" t="s">
        <v>258</v>
      </c>
      <c r="C513" s="53" t="s">
        <v>257</v>
      </c>
      <c r="D513" s="53" t="s">
        <v>160</v>
      </c>
      <c r="E513" s="52" t="s">
        <v>159</v>
      </c>
      <c r="F513" s="34" t="s">
        <v>211</v>
      </c>
      <c r="G513" s="34" t="s">
        <v>184</v>
      </c>
      <c r="H513" s="34" t="s">
        <v>210</v>
      </c>
      <c r="I513" s="34" t="s">
        <v>209</v>
      </c>
      <c r="J513" s="58">
        <v>43599</v>
      </c>
      <c r="K513" s="58"/>
      <c r="L513" s="64" t="s">
        <v>181</v>
      </c>
      <c r="M513" s="59"/>
      <c r="N513" s="59"/>
      <c r="O513" s="59"/>
      <c r="P513" s="59"/>
      <c r="Q513" s="63"/>
      <c r="R513" s="63"/>
      <c r="S513" s="63"/>
      <c r="T513" s="63"/>
      <c r="U513" s="63"/>
      <c r="V513" s="63"/>
      <c r="W513" s="58">
        <v>44391</v>
      </c>
      <c r="X513" s="58">
        <v>44391</v>
      </c>
      <c r="Y513" s="57">
        <v>2024</v>
      </c>
      <c r="Z513" s="34"/>
      <c r="AA513" s="59"/>
      <c r="AB513" s="63"/>
      <c r="AC513" s="62"/>
      <c r="AD513" s="34"/>
      <c r="AE513" s="34" t="s">
        <v>157</v>
      </c>
      <c r="AF513" s="34" t="s">
        <v>156</v>
      </c>
      <c r="AG513" s="278"/>
    </row>
    <row r="514" spans="1:33" ht="19.5" customHeight="1" x14ac:dyDescent="0.2">
      <c r="A514" s="56" t="s">
        <v>266</v>
      </c>
      <c r="B514" s="61" t="s">
        <v>258</v>
      </c>
      <c r="C514" s="53" t="s">
        <v>257</v>
      </c>
      <c r="D514" s="53" t="s">
        <v>160</v>
      </c>
      <c r="E514" s="52" t="s">
        <v>159</v>
      </c>
      <c r="F514" s="34" t="s">
        <v>207</v>
      </c>
      <c r="G514" s="34" t="s">
        <v>184</v>
      </c>
      <c r="H514" s="34" t="s">
        <v>206</v>
      </c>
      <c r="I514" s="34" t="s">
        <v>205</v>
      </c>
      <c r="J514" s="58">
        <v>43599</v>
      </c>
      <c r="K514" s="58"/>
      <c r="L514" s="64" t="s">
        <v>181</v>
      </c>
      <c r="M514" s="59"/>
      <c r="N514" s="59"/>
      <c r="O514" s="59"/>
      <c r="P514" s="59"/>
      <c r="Q514" s="63"/>
      <c r="R514" s="63"/>
      <c r="S514" s="63"/>
      <c r="T514" s="63"/>
      <c r="U514" s="63"/>
      <c r="V514" s="63"/>
      <c r="W514" s="58">
        <v>44391</v>
      </c>
      <c r="X514" s="58">
        <v>44391</v>
      </c>
      <c r="Y514" s="57">
        <v>2024</v>
      </c>
      <c r="Z514" s="34"/>
      <c r="AA514" s="59"/>
      <c r="AB514" s="63"/>
      <c r="AC514" s="62"/>
      <c r="AD514" s="34"/>
      <c r="AE514" s="34" t="s">
        <v>157</v>
      </c>
      <c r="AF514" s="34" t="s">
        <v>156</v>
      </c>
      <c r="AG514" s="278"/>
    </row>
    <row r="515" spans="1:33" ht="19.5" customHeight="1" x14ac:dyDescent="0.2">
      <c r="A515" s="56" t="s">
        <v>265</v>
      </c>
      <c r="B515" s="61" t="s">
        <v>258</v>
      </c>
      <c r="C515" s="53" t="s">
        <v>257</v>
      </c>
      <c r="D515" s="53" t="s">
        <v>160</v>
      </c>
      <c r="E515" s="52" t="s">
        <v>159</v>
      </c>
      <c r="F515" s="34" t="s">
        <v>203</v>
      </c>
      <c r="G515" s="34" t="s">
        <v>184</v>
      </c>
      <c r="H515" s="34" t="s">
        <v>202</v>
      </c>
      <c r="I515" s="34" t="s">
        <v>201</v>
      </c>
      <c r="J515" s="58">
        <v>43599</v>
      </c>
      <c r="K515" s="58"/>
      <c r="L515" s="64" t="s">
        <v>181</v>
      </c>
      <c r="M515" s="59"/>
      <c r="N515" s="59"/>
      <c r="O515" s="59"/>
      <c r="P515" s="59"/>
      <c r="Q515" s="63"/>
      <c r="R515" s="63"/>
      <c r="S515" s="63"/>
      <c r="T515" s="63"/>
      <c r="U515" s="63"/>
      <c r="V515" s="63"/>
      <c r="W515" s="58">
        <v>44391</v>
      </c>
      <c r="X515" s="58">
        <v>44391</v>
      </c>
      <c r="Y515" s="57">
        <v>2024</v>
      </c>
      <c r="Z515" s="34"/>
      <c r="AA515" s="59"/>
      <c r="AB515" s="63"/>
      <c r="AC515" s="62"/>
      <c r="AD515" s="34"/>
      <c r="AE515" s="34" t="s">
        <v>157</v>
      </c>
      <c r="AF515" s="34" t="s">
        <v>156</v>
      </c>
      <c r="AG515" s="278"/>
    </row>
    <row r="516" spans="1:33" ht="19.5" customHeight="1" x14ac:dyDescent="0.2">
      <c r="A516" s="56" t="s">
        <v>264</v>
      </c>
      <c r="B516" s="61" t="s">
        <v>258</v>
      </c>
      <c r="C516" s="53" t="s">
        <v>257</v>
      </c>
      <c r="D516" s="53" t="s">
        <v>160</v>
      </c>
      <c r="E516" s="52" t="s">
        <v>159</v>
      </c>
      <c r="F516" s="34" t="s">
        <v>199</v>
      </c>
      <c r="G516" s="34" t="s">
        <v>184</v>
      </c>
      <c r="H516" s="34" t="s">
        <v>263</v>
      </c>
      <c r="I516" s="65" t="s">
        <v>262</v>
      </c>
      <c r="J516" s="58">
        <v>43599</v>
      </c>
      <c r="K516" s="58"/>
      <c r="L516" s="64" t="s">
        <v>181</v>
      </c>
      <c r="M516" s="59"/>
      <c r="N516" s="59"/>
      <c r="O516" s="59"/>
      <c r="P516" s="59"/>
      <c r="Q516" s="63"/>
      <c r="R516" s="63"/>
      <c r="S516" s="63"/>
      <c r="T516" s="63"/>
      <c r="U516" s="63"/>
      <c r="V516" s="63"/>
      <c r="W516" s="58">
        <v>44391</v>
      </c>
      <c r="X516" s="58">
        <v>44391</v>
      </c>
      <c r="Y516" s="57">
        <v>2024</v>
      </c>
      <c r="Z516" s="34"/>
      <c r="AA516" s="59"/>
      <c r="AB516" s="63"/>
      <c r="AC516" s="62"/>
      <c r="AD516" s="34"/>
      <c r="AE516" s="34" t="s">
        <v>157</v>
      </c>
      <c r="AF516" s="34" t="s">
        <v>156</v>
      </c>
      <c r="AG516" s="278"/>
    </row>
    <row r="517" spans="1:33" ht="19.5" customHeight="1" x14ac:dyDescent="0.2">
      <c r="A517" s="56" t="s">
        <v>261</v>
      </c>
      <c r="B517" s="61" t="s">
        <v>258</v>
      </c>
      <c r="C517" s="53" t="s">
        <v>257</v>
      </c>
      <c r="D517" s="53" t="s">
        <v>160</v>
      </c>
      <c r="E517" s="52" t="s">
        <v>159</v>
      </c>
      <c r="F517" s="34" t="s">
        <v>195</v>
      </c>
      <c r="G517" s="34" t="s">
        <v>184</v>
      </c>
      <c r="H517" s="34" t="s">
        <v>194</v>
      </c>
      <c r="I517" s="34" t="s">
        <v>193</v>
      </c>
      <c r="J517" s="58">
        <v>43599</v>
      </c>
      <c r="K517" s="58"/>
      <c r="L517" s="64" t="s">
        <v>181</v>
      </c>
      <c r="M517" s="59"/>
      <c r="N517" s="59"/>
      <c r="O517" s="59"/>
      <c r="P517" s="59"/>
      <c r="Q517" s="63"/>
      <c r="R517" s="63"/>
      <c r="S517" s="63"/>
      <c r="T517" s="63"/>
      <c r="U517" s="63"/>
      <c r="V517" s="63"/>
      <c r="W517" s="58">
        <v>44391</v>
      </c>
      <c r="X517" s="58">
        <v>44391</v>
      </c>
      <c r="Y517" s="57">
        <v>2024</v>
      </c>
      <c r="Z517" s="34"/>
      <c r="AA517" s="59"/>
      <c r="AB517" s="63"/>
      <c r="AC517" s="62"/>
      <c r="AD517" s="34"/>
      <c r="AE517" s="34" t="s">
        <v>157</v>
      </c>
      <c r="AF517" s="34" t="s">
        <v>156</v>
      </c>
      <c r="AG517" s="278"/>
    </row>
    <row r="518" spans="1:33" ht="19.5" customHeight="1" x14ac:dyDescent="0.2">
      <c r="A518" s="56" t="s">
        <v>260</v>
      </c>
      <c r="B518" s="61" t="s">
        <v>258</v>
      </c>
      <c r="C518" s="53" t="s">
        <v>257</v>
      </c>
      <c r="D518" s="53" t="s">
        <v>160</v>
      </c>
      <c r="E518" s="52" t="s">
        <v>159</v>
      </c>
      <c r="F518" s="34" t="s">
        <v>191</v>
      </c>
      <c r="G518" s="34" t="s">
        <v>184</v>
      </c>
      <c r="H518" s="34" t="s">
        <v>190</v>
      </c>
      <c r="I518" s="34" t="s">
        <v>189</v>
      </c>
      <c r="J518" s="58">
        <v>43599</v>
      </c>
      <c r="K518" s="58"/>
      <c r="L518" s="64" t="s">
        <v>181</v>
      </c>
      <c r="M518" s="59"/>
      <c r="N518" s="59"/>
      <c r="O518" s="59"/>
      <c r="P518" s="59"/>
      <c r="Q518" s="63"/>
      <c r="R518" s="63"/>
      <c r="S518" s="63"/>
      <c r="T518" s="63"/>
      <c r="U518" s="63"/>
      <c r="V518" s="63"/>
      <c r="W518" s="58">
        <v>44391</v>
      </c>
      <c r="X518" s="58">
        <v>44391</v>
      </c>
      <c r="Y518" s="57">
        <v>2024</v>
      </c>
      <c r="Z518" s="34"/>
      <c r="AA518" s="59"/>
      <c r="AB518" s="63"/>
      <c r="AC518" s="62"/>
      <c r="AD518" s="34"/>
      <c r="AE518" s="34" t="s">
        <v>157</v>
      </c>
      <c r="AF518" s="34" t="s">
        <v>156</v>
      </c>
      <c r="AG518" s="278"/>
    </row>
    <row r="519" spans="1:33" ht="19.5" customHeight="1" x14ac:dyDescent="0.2">
      <c r="A519" s="56" t="s">
        <v>259</v>
      </c>
      <c r="B519" s="61" t="s">
        <v>258</v>
      </c>
      <c r="C519" s="53" t="s">
        <v>257</v>
      </c>
      <c r="D519" s="53" t="s">
        <v>160</v>
      </c>
      <c r="E519" s="52" t="s">
        <v>159</v>
      </c>
      <c r="F519" s="34" t="s">
        <v>185</v>
      </c>
      <c r="G519" s="34" t="s">
        <v>184</v>
      </c>
      <c r="H519" s="34" t="s">
        <v>183</v>
      </c>
      <c r="I519" s="34" t="s">
        <v>182</v>
      </c>
      <c r="J519" s="58">
        <v>43599</v>
      </c>
      <c r="K519" s="58"/>
      <c r="L519" s="64" t="s">
        <v>181</v>
      </c>
      <c r="M519" s="59"/>
      <c r="N519" s="59"/>
      <c r="O519" s="59"/>
      <c r="P519" s="59"/>
      <c r="Q519" s="63"/>
      <c r="R519" s="63"/>
      <c r="S519" s="63"/>
      <c r="T519" s="63"/>
      <c r="U519" s="63"/>
      <c r="V519" s="63"/>
      <c r="W519" s="58">
        <v>44391</v>
      </c>
      <c r="X519" s="58">
        <v>44391</v>
      </c>
      <c r="Y519" s="57">
        <v>2024</v>
      </c>
      <c r="Z519" s="34"/>
      <c r="AA519" s="59"/>
      <c r="AB519" s="63"/>
      <c r="AC519" s="62"/>
      <c r="AD519" s="34"/>
      <c r="AE519" s="34" t="s">
        <v>157</v>
      </c>
      <c r="AF519" s="34" t="s">
        <v>156</v>
      </c>
      <c r="AG519" s="278"/>
    </row>
    <row r="520" spans="1:33" ht="25.5" x14ac:dyDescent="0.2">
      <c r="A520" s="56" t="s">
        <v>256</v>
      </c>
      <c r="B520" s="61" t="s">
        <v>253</v>
      </c>
      <c r="C520" s="53" t="s">
        <v>252</v>
      </c>
      <c r="D520" s="53" t="s">
        <v>160</v>
      </c>
      <c r="E520" s="52" t="s">
        <v>159</v>
      </c>
      <c r="F520" s="34" t="s">
        <v>179</v>
      </c>
      <c r="G520" s="60" t="s">
        <v>169</v>
      </c>
      <c r="H520" s="59" t="s">
        <v>178</v>
      </c>
      <c r="I520" s="34" t="s">
        <v>167</v>
      </c>
      <c r="J520" s="58">
        <v>44005</v>
      </c>
      <c r="K520" s="58"/>
      <c r="L520" s="59" t="s">
        <v>251</v>
      </c>
      <c r="M520" s="59"/>
      <c r="N520" s="59"/>
      <c r="O520" s="59"/>
      <c r="P520" s="59"/>
      <c r="Q520" s="63"/>
      <c r="R520" s="63"/>
      <c r="S520" s="63"/>
      <c r="T520" s="63"/>
      <c r="U520" s="63"/>
      <c r="V520" s="63"/>
      <c r="W520" s="58">
        <v>44391</v>
      </c>
      <c r="X520" s="58">
        <v>44391</v>
      </c>
      <c r="Y520" s="57">
        <v>2024</v>
      </c>
      <c r="Z520" s="34"/>
      <c r="AA520" s="59"/>
      <c r="AB520" s="63"/>
      <c r="AC520" s="62"/>
      <c r="AD520" s="34"/>
      <c r="AE520" s="34" t="s">
        <v>157</v>
      </c>
      <c r="AF520" s="34" t="s">
        <v>156</v>
      </c>
      <c r="AG520" s="278"/>
    </row>
    <row r="521" spans="1:33" ht="25.5" x14ac:dyDescent="0.2">
      <c r="A521" s="56" t="s">
        <v>255</v>
      </c>
      <c r="B521" s="61" t="s">
        <v>253</v>
      </c>
      <c r="C521" s="53" t="s">
        <v>252</v>
      </c>
      <c r="D521" s="53" t="s">
        <v>160</v>
      </c>
      <c r="E521" s="52" t="s">
        <v>159</v>
      </c>
      <c r="F521" s="34" t="s">
        <v>176</v>
      </c>
      <c r="G521" s="60" t="s">
        <v>169</v>
      </c>
      <c r="H521" s="59" t="s">
        <v>175</v>
      </c>
      <c r="I521" s="34" t="s">
        <v>174</v>
      </c>
      <c r="J521" s="58">
        <v>44005</v>
      </c>
      <c r="K521" s="58"/>
      <c r="L521" s="59" t="s">
        <v>251</v>
      </c>
      <c r="M521" s="59"/>
      <c r="N521" s="59"/>
      <c r="O521" s="59"/>
      <c r="P521" s="59"/>
      <c r="Q521" s="63"/>
      <c r="R521" s="63"/>
      <c r="S521" s="63"/>
      <c r="T521" s="63"/>
      <c r="U521" s="63"/>
      <c r="V521" s="63"/>
      <c r="W521" s="58">
        <v>44391</v>
      </c>
      <c r="X521" s="58">
        <v>44391</v>
      </c>
      <c r="Y521" s="57">
        <v>2024</v>
      </c>
      <c r="Z521" s="34"/>
      <c r="AA521" s="59"/>
      <c r="AB521" s="63"/>
      <c r="AC521" s="62"/>
      <c r="AD521" s="34"/>
      <c r="AE521" s="34" t="s">
        <v>157</v>
      </c>
      <c r="AF521" s="34" t="s">
        <v>156</v>
      </c>
      <c r="AG521" s="278"/>
    </row>
    <row r="522" spans="1:33" ht="25.5" x14ac:dyDescent="0.2">
      <c r="A522" s="56" t="s">
        <v>254</v>
      </c>
      <c r="B522" s="61" t="s">
        <v>253</v>
      </c>
      <c r="C522" s="53" t="s">
        <v>252</v>
      </c>
      <c r="D522" s="53" t="s">
        <v>160</v>
      </c>
      <c r="E522" s="52" t="s">
        <v>159</v>
      </c>
      <c r="F522" s="34" t="s">
        <v>170</v>
      </c>
      <c r="G522" s="60" t="s">
        <v>169</v>
      </c>
      <c r="H522" s="59" t="s">
        <v>168</v>
      </c>
      <c r="I522" s="34" t="s">
        <v>167</v>
      </c>
      <c r="J522" s="58">
        <v>44005</v>
      </c>
      <c r="K522" s="58"/>
      <c r="L522" s="59" t="s">
        <v>251</v>
      </c>
      <c r="M522" s="59"/>
      <c r="N522" s="59"/>
      <c r="O522" s="59"/>
      <c r="P522" s="59"/>
      <c r="Q522" s="63"/>
      <c r="R522" s="63"/>
      <c r="S522" s="63"/>
      <c r="T522" s="63"/>
      <c r="U522" s="63"/>
      <c r="V522" s="63"/>
      <c r="W522" s="58">
        <v>44391</v>
      </c>
      <c r="X522" s="58">
        <v>44391</v>
      </c>
      <c r="Y522" s="57">
        <v>2024</v>
      </c>
      <c r="Z522" s="34"/>
      <c r="AA522" s="59"/>
      <c r="AB522" s="63"/>
      <c r="AC522" s="62"/>
      <c r="AD522" s="34"/>
      <c r="AE522" s="34" t="s">
        <v>157</v>
      </c>
      <c r="AF522" s="34" t="s">
        <v>156</v>
      </c>
      <c r="AG522" s="278"/>
    </row>
    <row r="523" spans="1:33" ht="38.25" customHeight="1" x14ac:dyDescent="0.2">
      <c r="A523" s="56" t="s">
        <v>250</v>
      </c>
      <c r="B523" s="61" t="s">
        <v>187</v>
      </c>
      <c r="C523" s="53" t="s">
        <v>186</v>
      </c>
      <c r="D523" s="53" t="s">
        <v>160</v>
      </c>
      <c r="E523" s="52" t="s">
        <v>159</v>
      </c>
      <c r="F523" s="34" t="s">
        <v>249</v>
      </c>
      <c r="G523" s="34" t="s">
        <v>184</v>
      </c>
      <c r="H523" s="34" t="s">
        <v>248</v>
      </c>
      <c r="I523" s="34" t="s">
        <v>247</v>
      </c>
      <c r="J523" s="58">
        <v>44028</v>
      </c>
      <c r="K523" s="58"/>
      <c r="L523" s="64" t="s">
        <v>181</v>
      </c>
      <c r="M523" s="59"/>
      <c r="N523" s="59"/>
      <c r="O523" s="59"/>
      <c r="P523" s="59"/>
      <c r="Q523" s="63"/>
      <c r="R523" s="63"/>
      <c r="S523" s="63"/>
      <c r="T523" s="63"/>
      <c r="U523" s="63"/>
      <c r="V523" s="63"/>
      <c r="W523" s="58">
        <v>44391</v>
      </c>
      <c r="X523" s="58">
        <v>44391</v>
      </c>
      <c r="Y523" s="57">
        <v>2024</v>
      </c>
      <c r="Z523" s="34"/>
      <c r="AA523" s="59"/>
      <c r="AB523" s="63"/>
      <c r="AC523" s="62"/>
      <c r="AD523" s="34"/>
      <c r="AE523" s="34" t="s">
        <v>157</v>
      </c>
      <c r="AF523" s="34" t="s">
        <v>156</v>
      </c>
      <c r="AG523" s="278"/>
    </row>
    <row r="524" spans="1:33" ht="19.5" customHeight="1" x14ac:dyDescent="0.2">
      <c r="A524" s="56" t="s">
        <v>246</v>
      </c>
      <c r="B524" s="61" t="s">
        <v>187</v>
      </c>
      <c r="C524" s="53" t="s">
        <v>186</v>
      </c>
      <c r="D524" s="53" t="s">
        <v>160</v>
      </c>
      <c r="E524" s="52" t="s">
        <v>159</v>
      </c>
      <c r="F524" s="34" t="s">
        <v>245</v>
      </c>
      <c r="G524" s="34" t="s">
        <v>184</v>
      </c>
      <c r="H524" s="34"/>
      <c r="I524" s="34"/>
      <c r="J524" s="58">
        <v>44028</v>
      </c>
      <c r="K524" s="58"/>
      <c r="L524" s="64" t="s">
        <v>181</v>
      </c>
      <c r="M524" s="59"/>
      <c r="N524" s="59"/>
      <c r="O524" s="59"/>
      <c r="P524" s="59"/>
      <c r="Q524" s="63"/>
      <c r="R524" s="63"/>
      <c r="S524" s="63"/>
      <c r="T524" s="63"/>
      <c r="U524" s="63"/>
      <c r="V524" s="63"/>
      <c r="W524" s="58">
        <v>44391</v>
      </c>
      <c r="X524" s="58">
        <v>44391</v>
      </c>
      <c r="Y524" s="57">
        <v>2024</v>
      </c>
      <c r="Z524" s="34"/>
      <c r="AA524" s="59"/>
      <c r="AB524" s="63"/>
      <c r="AC524" s="62"/>
      <c r="AD524" s="34"/>
      <c r="AE524" s="34" t="s">
        <v>157</v>
      </c>
      <c r="AF524" s="34" t="s">
        <v>156</v>
      </c>
      <c r="AG524" s="278"/>
    </row>
    <row r="525" spans="1:33" ht="19.5" customHeight="1" x14ac:dyDescent="0.2">
      <c r="A525" s="56" t="s">
        <v>244</v>
      </c>
      <c r="B525" s="61" t="s">
        <v>187</v>
      </c>
      <c r="C525" s="53" t="s">
        <v>186</v>
      </c>
      <c r="D525" s="53" t="s">
        <v>160</v>
      </c>
      <c r="E525" s="52" t="s">
        <v>159</v>
      </c>
      <c r="F525" s="34" t="s">
        <v>243</v>
      </c>
      <c r="G525" s="34" t="s">
        <v>184</v>
      </c>
      <c r="H525" s="34" t="s">
        <v>242</v>
      </c>
      <c r="I525" s="34" t="s">
        <v>241</v>
      </c>
      <c r="J525" s="58">
        <v>44028</v>
      </c>
      <c r="K525" s="58"/>
      <c r="L525" s="64" t="s">
        <v>181</v>
      </c>
      <c r="M525" s="59"/>
      <c r="N525" s="59"/>
      <c r="O525" s="59"/>
      <c r="P525" s="59"/>
      <c r="Q525" s="63"/>
      <c r="R525" s="63"/>
      <c r="S525" s="63"/>
      <c r="T525" s="63"/>
      <c r="U525" s="63"/>
      <c r="V525" s="63"/>
      <c r="W525" s="58">
        <v>44391</v>
      </c>
      <c r="X525" s="58">
        <v>44391</v>
      </c>
      <c r="Y525" s="57">
        <v>2024</v>
      </c>
      <c r="Z525" s="34"/>
      <c r="AA525" s="59"/>
      <c r="AB525" s="63"/>
      <c r="AC525" s="62"/>
      <c r="AD525" s="34"/>
      <c r="AE525" s="34" t="s">
        <v>157</v>
      </c>
      <c r="AF525" s="34" t="s">
        <v>156</v>
      </c>
      <c r="AG525" s="278"/>
    </row>
    <row r="526" spans="1:33" ht="19.5" customHeight="1" x14ac:dyDescent="0.2">
      <c r="A526" s="56" t="s">
        <v>240</v>
      </c>
      <c r="B526" s="61" t="s">
        <v>187</v>
      </c>
      <c r="C526" s="53" t="s">
        <v>186</v>
      </c>
      <c r="D526" s="53" t="s">
        <v>160</v>
      </c>
      <c r="E526" s="52" t="s">
        <v>159</v>
      </c>
      <c r="F526" s="34" t="s">
        <v>239</v>
      </c>
      <c r="G526" s="34" t="s">
        <v>184</v>
      </c>
      <c r="H526" s="34" t="s">
        <v>238</v>
      </c>
      <c r="I526" s="34" t="s">
        <v>237</v>
      </c>
      <c r="J526" s="58">
        <v>44028</v>
      </c>
      <c r="K526" s="58"/>
      <c r="L526" s="64" t="s">
        <v>181</v>
      </c>
      <c r="M526" s="59"/>
      <c r="N526" s="59"/>
      <c r="O526" s="59"/>
      <c r="P526" s="59"/>
      <c r="Q526" s="63"/>
      <c r="R526" s="63"/>
      <c r="S526" s="63"/>
      <c r="T526" s="63"/>
      <c r="U526" s="63"/>
      <c r="V526" s="63"/>
      <c r="W526" s="58">
        <v>44391</v>
      </c>
      <c r="X526" s="58">
        <v>44391</v>
      </c>
      <c r="Y526" s="57">
        <v>2024</v>
      </c>
      <c r="Z526" s="34"/>
      <c r="AA526" s="59"/>
      <c r="AB526" s="63"/>
      <c r="AC526" s="62"/>
      <c r="AD526" s="34"/>
      <c r="AE526" s="34" t="s">
        <v>157</v>
      </c>
      <c r="AF526" s="34" t="s">
        <v>156</v>
      </c>
      <c r="AG526" s="278"/>
    </row>
    <row r="527" spans="1:33" ht="19.5" customHeight="1" x14ac:dyDescent="0.2">
      <c r="A527" s="56" t="s">
        <v>236</v>
      </c>
      <c r="B527" s="61" t="s">
        <v>187</v>
      </c>
      <c r="C527" s="53" t="s">
        <v>186</v>
      </c>
      <c r="D527" s="53" t="s">
        <v>160</v>
      </c>
      <c r="E527" s="52" t="s">
        <v>159</v>
      </c>
      <c r="F527" s="34" t="s">
        <v>235</v>
      </c>
      <c r="G527" s="34" t="s">
        <v>184</v>
      </c>
      <c r="H527" s="34" t="s">
        <v>234</v>
      </c>
      <c r="I527" s="34" t="s">
        <v>233</v>
      </c>
      <c r="J527" s="58">
        <v>44028</v>
      </c>
      <c r="K527" s="58"/>
      <c r="L527" s="64" t="s">
        <v>181</v>
      </c>
      <c r="M527" s="59"/>
      <c r="N527" s="59"/>
      <c r="O527" s="59"/>
      <c r="P527" s="59"/>
      <c r="Q527" s="63"/>
      <c r="R527" s="63"/>
      <c r="S527" s="63"/>
      <c r="T527" s="63"/>
      <c r="U527" s="63"/>
      <c r="V527" s="63"/>
      <c r="W527" s="58">
        <v>44391</v>
      </c>
      <c r="X527" s="58">
        <v>44391</v>
      </c>
      <c r="Y527" s="57">
        <v>2024</v>
      </c>
      <c r="Z527" s="34"/>
      <c r="AA527" s="59"/>
      <c r="AB527" s="63"/>
      <c r="AC527" s="62"/>
      <c r="AD527" s="34"/>
      <c r="AE527" s="34" t="s">
        <v>157</v>
      </c>
      <c r="AF527" s="34" t="s">
        <v>156</v>
      </c>
      <c r="AG527" s="278"/>
    </row>
    <row r="528" spans="1:33" ht="19.5" customHeight="1" x14ac:dyDescent="0.2">
      <c r="A528" s="56" t="s">
        <v>232</v>
      </c>
      <c r="B528" s="61" t="s">
        <v>187</v>
      </c>
      <c r="C528" s="53" t="s">
        <v>186</v>
      </c>
      <c r="D528" s="53" t="s">
        <v>160</v>
      </c>
      <c r="E528" s="52" t="s">
        <v>159</v>
      </c>
      <c r="F528" s="34" t="s">
        <v>231</v>
      </c>
      <c r="G528" s="34" t="s">
        <v>184</v>
      </c>
      <c r="H528" s="34" t="s">
        <v>230</v>
      </c>
      <c r="I528" s="34" t="s">
        <v>229</v>
      </c>
      <c r="J528" s="58">
        <v>44028</v>
      </c>
      <c r="K528" s="58"/>
      <c r="L528" s="64" t="s">
        <v>181</v>
      </c>
      <c r="M528" s="59"/>
      <c r="N528" s="59"/>
      <c r="O528" s="59"/>
      <c r="P528" s="59"/>
      <c r="Q528" s="63"/>
      <c r="R528" s="63"/>
      <c r="S528" s="63"/>
      <c r="T528" s="63"/>
      <c r="U528" s="63"/>
      <c r="V528" s="63"/>
      <c r="W528" s="58">
        <v>44391</v>
      </c>
      <c r="X528" s="58">
        <v>44391</v>
      </c>
      <c r="Y528" s="57">
        <v>2024</v>
      </c>
      <c r="Z528" s="34"/>
      <c r="AA528" s="59"/>
      <c r="AB528" s="63"/>
      <c r="AC528" s="62"/>
      <c r="AD528" s="34"/>
      <c r="AE528" s="34" t="s">
        <v>157</v>
      </c>
      <c r="AF528" s="34" t="s">
        <v>156</v>
      </c>
      <c r="AG528" s="278"/>
    </row>
    <row r="529" spans="1:33" ht="19.5" customHeight="1" x14ac:dyDescent="0.2">
      <c r="A529" s="56" t="s">
        <v>228</v>
      </c>
      <c r="B529" s="61" t="s">
        <v>187</v>
      </c>
      <c r="C529" s="53" t="s">
        <v>186</v>
      </c>
      <c r="D529" s="53" t="s">
        <v>160</v>
      </c>
      <c r="E529" s="52" t="s">
        <v>159</v>
      </c>
      <c r="F529" s="34" t="s">
        <v>227</v>
      </c>
      <c r="G529" s="34" t="s">
        <v>184</v>
      </c>
      <c r="H529" s="34" t="s">
        <v>226</v>
      </c>
      <c r="I529" s="34" t="s">
        <v>225</v>
      </c>
      <c r="J529" s="58">
        <v>44028</v>
      </c>
      <c r="K529" s="58"/>
      <c r="L529" s="64" t="s">
        <v>181</v>
      </c>
      <c r="M529" s="59"/>
      <c r="N529" s="59"/>
      <c r="O529" s="59"/>
      <c r="P529" s="59"/>
      <c r="Q529" s="63"/>
      <c r="R529" s="63"/>
      <c r="S529" s="63"/>
      <c r="T529" s="63"/>
      <c r="U529" s="63"/>
      <c r="V529" s="63"/>
      <c r="W529" s="58">
        <v>44391</v>
      </c>
      <c r="X529" s="58">
        <v>44391</v>
      </c>
      <c r="Y529" s="57">
        <v>2024</v>
      </c>
      <c r="Z529" s="34"/>
      <c r="AA529" s="59"/>
      <c r="AB529" s="63"/>
      <c r="AC529" s="62"/>
      <c r="AD529" s="34"/>
      <c r="AE529" s="34" t="s">
        <v>157</v>
      </c>
      <c r="AF529" s="34" t="s">
        <v>156</v>
      </c>
      <c r="AG529" s="278"/>
    </row>
    <row r="530" spans="1:33" ht="19.5" customHeight="1" x14ac:dyDescent="0.2">
      <c r="A530" s="56" t="s">
        <v>224</v>
      </c>
      <c r="B530" s="61" t="s">
        <v>187</v>
      </c>
      <c r="C530" s="53" t="s">
        <v>186</v>
      </c>
      <c r="D530" s="53" t="s">
        <v>160</v>
      </c>
      <c r="E530" s="52" t="s">
        <v>159</v>
      </c>
      <c r="F530" s="34" t="s">
        <v>223</v>
      </c>
      <c r="G530" s="34" t="s">
        <v>184</v>
      </c>
      <c r="H530" s="34" t="s">
        <v>222</v>
      </c>
      <c r="I530" s="34" t="s">
        <v>221</v>
      </c>
      <c r="J530" s="58">
        <v>44028</v>
      </c>
      <c r="K530" s="58"/>
      <c r="L530" s="64" t="s">
        <v>181</v>
      </c>
      <c r="M530" s="59"/>
      <c r="N530" s="59"/>
      <c r="O530" s="59"/>
      <c r="P530" s="59"/>
      <c r="Q530" s="63"/>
      <c r="R530" s="63"/>
      <c r="S530" s="63"/>
      <c r="T530" s="63"/>
      <c r="U530" s="63"/>
      <c r="V530" s="63"/>
      <c r="W530" s="58">
        <v>44391</v>
      </c>
      <c r="X530" s="58">
        <v>44391</v>
      </c>
      <c r="Y530" s="57">
        <v>2024</v>
      </c>
      <c r="Z530" s="34"/>
      <c r="AA530" s="59"/>
      <c r="AB530" s="63"/>
      <c r="AC530" s="62"/>
      <c r="AD530" s="34"/>
      <c r="AE530" s="34" t="s">
        <v>157</v>
      </c>
      <c r="AF530" s="34" t="s">
        <v>156</v>
      </c>
      <c r="AG530" s="278"/>
    </row>
    <row r="531" spans="1:33" ht="19.5" customHeight="1" x14ac:dyDescent="0.2">
      <c r="A531" s="56" t="s">
        <v>220</v>
      </c>
      <c r="B531" s="61" t="s">
        <v>187</v>
      </c>
      <c r="C531" s="53" t="s">
        <v>186</v>
      </c>
      <c r="D531" s="53" t="s">
        <v>160</v>
      </c>
      <c r="E531" s="52" t="s">
        <v>159</v>
      </c>
      <c r="F531" s="34" t="s">
        <v>219</v>
      </c>
      <c r="G531" s="34" t="s">
        <v>184</v>
      </c>
      <c r="H531" s="34" t="s">
        <v>218</v>
      </c>
      <c r="I531" s="34" t="s">
        <v>217</v>
      </c>
      <c r="J531" s="58">
        <v>44028</v>
      </c>
      <c r="K531" s="58"/>
      <c r="L531" s="64" t="s">
        <v>181</v>
      </c>
      <c r="M531" s="59"/>
      <c r="N531" s="59"/>
      <c r="O531" s="59"/>
      <c r="P531" s="59"/>
      <c r="Q531" s="63"/>
      <c r="R531" s="63"/>
      <c r="S531" s="63"/>
      <c r="T531" s="63"/>
      <c r="U531" s="63"/>
      <c r="V531" s="63"/>
      <c r="W531" s="58">
        <v>44391</v>
      </c>
      <c r="X531" s="58">
        <v>44391</v>
      </c>
      <c r="Y531" s="57">
        <v>2024</v>
      </c>
      <c r="Z531" s="34"/>
      <c r="AA531" s="59"/>
      <c r="AB531" s="63"/>
      <c r="AC531" s="62"/>
      <c r="AD531" s="34"/>
      <c r="AE531" s="34" t="s">
        <v>157</v>
      </c>
      <c r="AF531" s="34" t="s">
        <v>156</v>
      </c>
      <c r="AG531" s="278"/>
    </row>
    <row r="532" spans="1:33" ht="19.5" customHeight="1" x14ac:dyDescent="0.2">
      <c r="A532" s="56" t="s">
        <v>216</v>
      </c>
      <c r="B532" s="61" t="s">
        <v>187</v>
      </c>
      <c r="C532" s="53" t="s">
        <v>186</v>
      </c>
      <c r="D532" s="53" t="s">
        <v>160</v>
      </c>
      <c r="E532" s="52" t="s">
        <v>159</v>
      </c>
      <c r="F532" s="34" t="s">
        <v>215</v>
      </c>
      <c r="G532" s="34" t="s">
        <v>184</v>
      </c>
      <c r="H532" s="66" t="s">
        <v>214</v>
      </c>
      <c r="I532" s="34" t="s">
        <v>213</v>
      </c>
      <c r="J532" s="58">
        <v>44028</v>
      </c>
      <c r="K532" s="58"/>
      <c r="L532" s="64" t="s">
        <v>181</v>
      </c>
      <c r="M532" s="59"/>
      <c r="N532" s="59"/>
      <c r="O532" s="59"/>
      <c r="P532" s="59"/>
      <c r="Q532" s="63"/>
      <c r="R532" s="63"/>
      <c r="S532" s="63"/>
      <c r="T532" s="63"/>
      <c r="U532" s="63"/>
      <c r="V532" s="63"/>
      <c r="W532" s="58">
        <v>44391</v>
      </c>
      <c r="X532" s="58">
        <v>44391</v>
      </c>
      <c r="Y532" s="57">
        <v>2024</v>
      </c>
      <c r="Z532" s="34"/>
      <c r="AA532" s="59"/>
      <c r="AB532" s="63"/>
      <c r="AC532" s="62"/>
      <c r="AD532" s="34"/>
      <c r="AE532" s="34" t="s">
        <v>157</v>
      </c>
      <c r="AF532" s="34" t="s">
        <v>156</v>
      </c>
      <c r="AG532" s="278"/>
    </row>
    <row r="533" spans="1:33" ht="19.5" customHeight="1" x14ac:dyDescent="0.2">
      <c r="A533" s="56" t="s">
        <v>212</v>
      </c>
      <c r="B533" s="61" t="s">
        <v>187</v>
      </c>
      <c r="C533" s="53" t="s">
        <v>186</v>
      </c>
      <c r="D533" s="53" t="s">
        <v>160</v>
      </c>
      <c r="E533" s="52" t="s">
        <v>159</v>
      </c>
      <c r="F533" s="34" t="s">
        <v>211</v>
      </c>
      <c r="G533" s="34" t="s">
        <v>184</v>
      </c>
      <c r="H533" s="34" t="s">
        <v>210</v>
      </c>
      <c r="I533" s="34" t="s">
        <v>209</v>
      </c>
      <c r="J533" s="58">
        <v>44028</v>
      </c>
      <c r="K533" s="58"/>
      <c r="L533" s="64" t="s">
        <v>181</v>
      </c>
      <c r="M533" s="59"/>
      <c r="N533" s="59"/>
      <c r="O533" s="59"/>
      <c r="P533" s="59"/>
      <c r="Q533" s="63"/>
      <c r="R533" s="63"/>
      <c r="S533" s="63"/>
      <c r="T533" s="63"/>
      <c r="U533" s="63"/>
      <c r="V533" s="63"/>
      <c r="W533" s="58">
        <v>44391</v>
      </c>
      <c r="X533" s="58">
        <v>44391</v>
      </c>
      <c r="Y533" s="57">
        <v>2024</v>
      </c>
      <c r="Z533" s="34"/>
      <c r="AA533" s="59"/>
      <c r="AB533" s="63"/>
      <c r="AC533" s="62"/>
      <c r="AD533" s="34"/>
      <c r="AE533" s="34" t="s">
        <v>157</v>
      </c>
      <c r="AF533" s="34" t="s">
        <v>156</v>
      </c>
      <c r="AG533" s="278"/>
    </row>
    <row r="534" spans="1:33" ht="19.5" customHeight="1" x14ac:dyDescent="0.2">
      <c r="A534" s="56" t="s">
        <v>208</v>
      </c>
      <c r="B534" s="61" t="s">
        <v>187</v>
      </c>
      <c r="C534" s="53" t="s">
        <v>186</v>
      </c>
      <c r="D534" s="53" t="s">
        <v>160</v>
      </c>
      <c r="E534" s="52" t="s">
        <v>159</v>
      </c>
      <c r="F534" s="34" t="s">
        <v>207</v>
      </c>
      <c r="G534" s="34" t="s">
        <v>184</v>
      </c>
      <c r="H534" s="34" t="s">
        <v>206</v>
      </c>
      <c r="I534" s="34" t="s">
        <v>205</v>
      </c>
      <c r="J534" s="58">
        <v>44028</v>
      </c>
      <c r="K534" s="58"/>
      <c r="L534" s="64" t="s">
        <v>181</v>
      </c>
      <c r="M534" s="59"/>
      <c r="N534" s="59"/>
      <c r="O534" s="59"/>
      <c r="P534" s="59"/>
      <c r="Q534" s="63"/>
      <c r="R534" s="63"/>
      <c r="S534" s="63"/>
      <c r="T534" s="63"/>
      <c r="U534" s="63"/>
      <c r="V534" s="63"/>
      <c r="W534" s="58">
        <v>44391</v>
      </c>
      <c r="X534" s="58">
        <v>44391</v>
      </c>
      <c r="Y534" s="57">
        <v>2024</v>
      </c>
      <c r="Z534" s="34"/>
      <c r="AA534" s="59"/>
      <c r="AB534" s="63"/>
      <c r="AC534" s="62"/>
      <c r="AD534" s="34"/>
      <c r="AE534" s="34" t="s">
        <v>157</v>
      </c>
      <c r="AF534" s="34" t="s">
        <v>156</v>
      </c>
      <c r="AG534" s="278"/>
    </row>
    <row r="535" spans="1:33" ht="25.5" x14ac:dyDescent="0.2">
      <c r="A535" s="56" t="s">
        <v>204</v>
      </c>
      <c r="B535" s="61" t="s">
        <v>187</v>
      </c>
      <c r="C535" s="53" t="s">
        <v>186</v>
      </c>
      <c r="D535" s="53" t="s">
        <v>160</v>
      </c>
      <c r="E535" s="52" t="s">
        <v>159</v>
      </c>
      <c r="F535" s="34" t="s">
        <v>203</v>
      </c>
      <c r="G535" s="34" t="s">
        <v>184</v>
      </c>
      <c r="H535" s="34" t="s">
        <v>202</v>
      </c>
      <c r="I535" s="34" t="s">
        <v>201</v>
      </c>
      <c r="J535" s="58">
        <v>44028</v>
      </c>
      <c r="K535" s="58"/>
      <c r="L535" s="64" t="s">
        <v>181</v>
      </c>
      <c r="M535" s="59"/>
      <c r="N535" s="59"/>
      <c r="O535" s="59"/>
      <c r="P535" s="59"/>
      <c r="Q535" s="63"/>
      <c r="R535" s="63"/>
      <c r="S535" s="63"/>
      <c r="T535" s="63"/>
      <c r="U535" s="63"/>
      <c r="V535" s="63"/>
      <c r="W535" s="58">
        <v>44391</v>
      </c>
      <c r="X535" s="58">
        <v>44391</v>
      </c>
      <c r="Y535" s="57">
        <v>2024</v>
      </c>
      <c r="Z535" s="34"/>
      <c r="AA535" s="59"/>
      <c r="AB535" s="63"/>
      <c r="AC535" s="62"/>
      <c r="AD535" s="34"/>
      <c r="AE535" s="34" t="s">
        <v>157</v>
      </c>
      <c r="AF535" s="34" t="s">
        <v>156</v>
      </c>
      <c r="AG535" s="278"/>
    </row>
    <row r="536" spans="1:33" ht="25.5" x14ac:dyDescent="0.2">
      <c r="A536" s="56" t="s">
        <v>200</v>
      </c>
      <c r="B536" s="61" t="s">
        <v>187</v>
      </c>
      <c r="C536" s="53" t="s">
        <v>186</v>
      </c>
      <c r="D536" s="53" t="s">
        <v>160</v>
      </c>
      <c r="E536" s="52" t="s">
        <v>159</v>
      </c>
      <c r="F536" s="34" t="s">
        <v>199</v>
      </c>
      <c r="G536" s="34" t="s">
        <v>184</v>
      </c>
      <c r="H536" s="34" t="s">
        <v>198</v>
      </c>
      <c r="I536" s="65" t="s">
        <v>197</v>
      </c>
      <c r="J536" s="58">
        <v>44028</v>
      </c>
      <c r="K536" s="58"/>
      <c r="L536" s="64" t="s">
        <v>181</v>
      </c>
      <c r="M536" s="59"/>
      <c r="N536" s="59"/>
      <c r="O536" s="59"/>
      <c r="P536" s="59"/>
      <c r="Q536" s="63"/>
      <c r="R536" s="63"/>
      <c r="S536" s="63"/>
      <c r="T536" s="63"/>
      <c r="U536" s="63"/>
      <c r="V536" s="63"/>
      <c r="W536" s="58">
        <v>44391</v>
      </c>
      <c r="X536" s="58">
        <v>44391</v>
      </c>
      <c r="Y536" s="57">
        <v>2024</v>
      </c>
      <c r="Z536" s="34"/>
      <c r="AA536" s="59"/>
      <c r="AB536" s="63"/>
      <c r="AC536" s="62"/>
      <c r="AD536" s="34"/>
      <c r="AE536" s="34" t="s">
        <v>157</v>
      </c>
      <c r="AF536" s="34" t="s">
        <v>156</v>
      </c>
      <c r="AG536" s="278"/>
    </row>
    <row r="537" spans="1:33" ht="25.5" x14ac:dyDescent="0.2">
      <c r="A537" s="56" t="s">
        <v>196</v>
      </c>
      <c r="B537" s="61" t="s">
        <v>187</v>
      </c>
      <c r="C537" s="53" t="s">
        <v>186</v>
      </c>
      <c r="D537" s="53" t="s">
        <v>160</v>
      </c>
      <c r="E537" s="52" t="s">
        <v>159</v>
      </c>
      <c r="F537" s="34" t="s">
        <v>195</v>
      </c>
      <c r="G537" s="34" t="s">
        <v>184</v>
      </c>
      <c r="H537" s="34" t="s">
        <v>194</v>
      </c>
      <c r="I537" s="34" t="s">
        <v>193</v>
      </c>
      <c r="J537" s="58">
        <v>44028</v>
      </c>
      <c r="K537" s="58"/>
      <c r="L537" s="64" t="s">
        <v>181</v>
      </c>
      <c r="M537" s="59"/>
      <c r="N537" s="59"/>
      <c r="O537" s="59"/>
      <c r="P537" s="59"/>
      <c r="Q537" s="63"/>
      <c r="R537" s="63"/>
      <c r="S537" s="63"/>
      <c r="T537" s="63"/>
      <c r="U537" s="63"/>
      <c r="V537" s="63"/>
      <c r="W537" s="58">
        <v>44391</v>
      </c>
      <c r="X537" s="58">
        <v>44391</v>
      </c>
      <c r="Y537" s="57">
        <v>2024</v>
      </c>
      <c r="Z537" s="34"/>
      <c r="AA537" s="59"/>
      <c r="AB537" s="63"/>
      <c r="AC537" s="62"/>
      <c r="AD537" s="34"/>
      <c r="AE537" s="34" t="s">
        <v>157</v>
      </c>
      <c r="AF537" s="34" t="s">
        <v>156</v>
      </c>
      <c r="AG537" s="278"/>
    </row>
    <row r="538" spans="1:33" ht="25.5" x14ac:dyDescent="0.2">
      <c r="A538" s="56" t="s">
        <v>192</v>
      </c>
      <c r="B538" s="61" t="s">
        <v>187</v>
      </c>
      <c r="C538" s="53" t="s">
        <v>186</v>
      </c>
      <c r="D538" s="53" t="s">
        <v>160</v>
      </c>
      <c r="E538" s="52" t="s">
        <v>159</v>
      </c>
      <c r="F538" s="34" t="s">
        <v>191</v>
      </c>
      <c r="G538" s="34" t="s">
        <v>184</v>
      </c>
      <c r="H538" s="34" t="s">
        <v>190</v>
      </c>
      <c r="I538" s="34" t="s">
        <v>189</v>
      </c>
      <c r="J538" s="58">
        <v>44028</v>
      </c>
      <c r="K538" s="58"/>
      <c r="L538" s="64" t="s">
        <v>181</v>
      </c>
      <c r="M538" s="59"/>
      <c r="N538" s="59"/>
      <c r="O538" s="59"/>
      <c r="P538" s="59"/>
      <c r="Q538" s="63"/>
      <c r="R538" s="63"/>
      <c r="S538" s="63"/>
      <c r="T538" s="63"/>
      <c r="U538" s="63"/>
      <c r="V538" s="63"/>
      <c r="W538" s="58">
        <v>44391</v>
      </c>
      <c r="X538" s="58">
        <v>44391</v>
      </c>
      <c r="Y538" s="57">
        <v>2024</v>
      </c>
      <c r="Z538" s="34"/>
      <c r="AA538" s="59"/>
      <c r="AB538" s="63"/>
      <c r="AC538" s="62"/>
      <c r="AD538" s="34"/>
      <c r="AE538" s="34" t="s">
        <v>157</v>
      </c>
      <c r="AF538" s="34" t="s">
        <v>156</v>
      </c>
      <c r="AG538" s="278"/>
    </row>
    <row r="539" spans="1:33" ht="25.5" x14ac:dyDescent="0.2">
      <c r="A539" s="56" t="s">
        <v>188</v>
      </c>
      <c r="B539" s="61" t="s">
        <v>187</v>
      </c>
      <c r="C539" s="53" t="s">
        <v>186</v>
      </c>
      <c r="D539" s="53" t="s">
        <v>160</v>
      </c>
      <c r="E539" s="52" t="s">
        <v>159</v>
      </c>
      <c r="F539" s="34" t="s">
        <v>185</v>
      </c>
      <c r="G539" s="34" t="s">
        <v>184</v>
      </c>
      <c r="H539" s="34" t="s">
        <v>183</v>
      </c>
      <c r="I539" s="34" t="s">
        <v>182</v>
      </c>
      <c r="J539" s="58">
        <v>44028</v>
      </c>
      <c r="K539" s="58"/>
      <c r="L539" s="64" t="s">
        <v>181</v>
      </c>
      <c r="M539" s="59"/>
      <c r="N539" s="59"/>
      <c r="O539" s="59"/>
      <c r="P539" s="59"/>
      <c r="Q539" s="63"/>
      <c r="R539" s="63"/>
      <c r="S539" s="63"/>
      <c r="T539" s="63"/>
      <c r="U539" s="63"/>
      <c r="V539" s="63"/>
      <c r="W539" s="58">
        <v>44391</v>
      </c>
      <c r="X539" s="58">
        <v>44391</v>
      </c>
      <c r="Y539" s="57">
        <v>2024</v>
      </c>
      <c r="Z539" s="34"/>
      <c r="AA539" s="59"/>
      <c r="AB539" s="63"/>
      <c r="AC539" s="62"/>
      <c r="AD539" s="34"/>
      <c r="AE539" s="34" t="s">
        <v>157</v>
      </c>
      <c r="AF539" s="34" t="s">
        <v>156</v>
      </c>
      <c r="AG539" s="278"/>
    </row>
    <row r="540" spans="1:33" ht="19.5" customHeight="1" x14ac:dyDescent="0.2">
      <c r="A540" s="56" t="s">
        <v>180</v>
      </c>
      <c r="B540" s="61" t="s">
        <v>172</v>
      </c>
      <c r="C540" s="53" t="s">
        <v>171</v>
      </c>
      <c r="D540" s="53" t="s">
        <v>160</v>
      </c>
      <c r="E540" s="52" t="s">
        <v>159</v>
      </c>
      <c r="F540" s="34" t="s">
        <v>179</v>
      </c>
      <c r="G540" s="60" t="s">
        <v>169</v>
      </c>
      <c r="H540" s="59" t="s">
        <v>178</v>
      </c>
      <c r="I540" s="34" t="s">
        <v>167</v>
      </c>
      <c r="J540" s="58">
        <v>44116</v>
      </c>
      <c r="K540" s="58"/>
      <c r="L540" s="59" t="s">
        <v>166</v>
      </c>
      <c r="M540" s="59"/>
      <c r="N540" s="59"/>
      <c r="O540" s="59"/>
      <c r="P540" s="59"/>
      <c r="Q540" s="63"/>
      <c r="R540" s="63"/>
      <c r="S540" s="63"/>
      <c r="T540" s="63"/>
      <c r="U540" s="63"/>
      <c r="V540" s="63"/>
      <c r="W540" s="58">
        <v>44391</v>
      </c>
      <c r="X540" s="58">
        <v>44391</v>
      </c>
      <c r="Y540" s="57">
        <v>2024</v>
      </c>
      <c r="Z540" s="34"/>
      <c r="AA540" s="59"/>
      <c r="AB540" s="63"/>
      <c r="AC540" s="62"/>
      <c r="AD540" s="34"/>
      <c r="AE540" s="34" t="s">
        <v>157</v>
      </c>
      <c r="AF540" s="34" t="s">
        <v>156</v>
      </c>
      <c r="AG540" s="278"/>
    </row>
    <row r="541" spans="1:33" ht="19.5" customHeight="1" x14ac:dyDescent="0.2">
      <c r="A541" s="56" t="s">
        <v>177</v>
      </c>
      <c r="B541" s="61" t="s">
        <v>172</v>
      </c>
      <c r="C541" s="53" t="s">
        <v>171</v>
      </c>
      <c r="D541" s="53" t="s">
        <v>160</v>
      </c>
      <c r="E541" s="52" t="s">
        <v>159</v>
      </c>
      <c r="F541" s="34" t="s">
        <v>176</v>
      </c>
      <c r="G541" s="60" t="s">
        <v>169</v>
      </c>
      <c r="H541" s="59" t="s">
        <v>175</v>
      </c>
      <c r="I541" s="34" t="s">
        <v>174</v>
      </c>
      <c r="J541" s="58">
        <v>44116</v>
      </c>
      <c r="K541" s="58"/>
      <c r="L541" s="59" t="s">
        <v>166</v>
      </c>
      <c r="M541" s="59"/>
      <c r="N541" s="59"/>
      <c r="O541" s="59"/>
      <c r="P541" s="59"/>
      <c r="Q541" s="63"/>
      <c r="R541" s="63"/>
      <c r="S541" s="63"/>
      <c r="T541" s="63"/>
      <c r="U541" s="63"/>
      <c r="V541" s="63"/>
      <c r="W541" s="58">
        <v>44391</v>
      </c>
      <c r="X541" s="58">
        <v>44391</v>
      </c>
      <c r="Y541" s="57">
        <v>2024</v>
      </c>
      <c r="Z541" s="34"/>
      <c r="AA541" s="59"/>
      <c r="AB541" s="63"/>
      <c r="AC541" s="62"/>
      <c r="AD541" s="34"/>
      <c r="AE541" s="34" t="s">
        <v>157</v>
      </c>
      <c r="AF541" s="34" t="s">
        <v>156</v>
      </c>
      <c r="AG541" s="278"/>
    </row>
    <row r="542" spans="1:33" ht="19.5" customHeight="1" x14ac:dyDescent="0.2">
      <c r="A542" s="56" t="s">
        <v>173</v>
      </c>
      <c r="B542" s="61" t="s">
        <v>172</v>
      </c>
      <c r="C542" s="54" t="s">
        <v>171</v>
      </c>
      <c r="D542" s="53" t="s">
        <v>160</v>
      </c>
      <c r="E542" s="52" t="s">
        <v>159</v>
      </c>
      <c r="F542" s="34" t="s">
        <v>170</v>
      </c>
      <c r="G542" s="60" t="s">
        <v>169</v>
      </c>
      <c r="H542" s="59" t="s">
        <v>168</v>
      </c>
      <c r="I542" s="34" t="s">
        <v>167</v>
      </c>
      <c r="J542" s="58">
        <v>44116</v>
      </c>
      <c r="K542" s="51"/>
      <c r="L542" s="59" t="s">
        <v>166</v>
      </c>
      <c r="M542" s="47"/>
      <c r="N542" s="47"/>
      <c r="O542" s="47"/>
      <c r="P542" s="47"/>
      <c r="Q542" s="46"/>
      <c r="R542" s="46"/>
      <c r="S542" s="46"/>
      <c r="T542" s="46"/>
      <c r="U542" s="46"/>
      <c r="V542" s="46"/>
      <c r="W542" s="58">
        <v>44391</v>
      </c>
      <c r="X542" s="58">
        <v>44391</v>
      </c>
      <c r="Y542" s="57">
        <v>2024</v>
      </c>
      <c r="Z542" s="44"/>
      <c r="AA542" s="47"/>
      <c r="AB542" s="46"/>
      <c r="AC542" s="45"/>
      <c r="AD542" s="44"/>
      <c r="AE542" s="34" t="s">
        <v>157</v>
      </c>
      <c r="AF542" s="34" t="s">
        <v>156</v>
      </c>
      <c r="AG542" s="278"/>
    </row>
    <row r="543" spans="1:33" ht="19.5" customHeight="1" x14ac:dyDescent="0.2">
      <c r="A543" s="56" t="s">
        <v>165</v>
      </c>
      <c r="B543" s="55" t="s">
        <v>162</v>
      </c>
      <c r="C543" s="54" t="s">
        <v>161</v>
      </c>
      <c r="D543" s="53" t="s">
        <v>160</v>
      </c>
      <c r="E543" s="52" t="s">
        <v>159</v>
      </c>
      <c r="F543" s="44"/>
      <c r="G543" s="44" t="s">
        <v>158</v>
      </c>
      <c r="H543" s="47"/>
      <c r="I543" s="44"/>
      <c r="J543" s="46"/>
      <c r="K543" s="51"/>
      <c r="L543" s="50"/>
      <c r="M543" s="47"/>
      <c r="N543" s="47"/>
      <c r="O543" s="47"/>
      <c r="P543" s="47"/>
      <c r="Q543" s="46"/>
      <c r="R543" s="46"/>
      <c r="S543" s="46"/>
      <c r="T543" s="46"/>
      <c r="U543" s="46"/>
      <c r="V543" s="46"/>
      <c r="W543" s="46"/>
      <c r="X543" s="49"/>
      <c r="Y543" s="48">
        <f t="shared" ref="Y543:Y557" si="26">IF(X543&gt;=44044,YEAR(X543)+3,YEAR(X543)+4)</f>
        <v>1904</v>
      </c>
      <c r="Z543" s="44"/>
      <c r="AA543" s="47"/>
      <c r="AB543" s="46"/>
      <c r="AC543" s="45"/>
      <c r="AD543" s="44"/>
      <c r="AE543" s="34" t="s">
        <v>157</v>
      </c>
      <c r="AF543" s="34" t="s">
        <v>156</v>
      </c>
      <c r="AG543" s="278"/>
    </row>
    <row r="544" spans="1:33" ht="19.5" customHeight="1" x14ac:dyDescent="0.2">
      <c r="A544" s="56" t="s">
        <v>164</v>
      </c>
      <c r="B544" s="55" t="s">
        <v>162</v>
      </c>
      <c r="C544" s="54" t="s">
        <v>161</v>
      </c>
      <c r="D544" s="53" t="s">
        <v>160</v>
      </c>
      <c r="E544" s="52" t="s">
        <v>159</v>
      </c>
      <c r="F544" s="44"/>
      <c r="G544" s="44" t="s">
        <v>158</v>
      </c>
      <c r="H544" s="47"/>
      <c r="I544" s="44"/>
      <c r="J544" s="46"/>
      <c r="K544" s="51"/>
      <c r="L544" s="50"/>
      <c r="M544" s="47"/>
      <c r="N544" s="47"/>
      <c r="O544" s="47"/>
      <c r="P544" s="47"/>
      <c r="Q544" s="46"/>
      <c r="R544" s="46"/>
      <c r="S544" s="46"/>
      <c r="T544" s="46"/>
      <c r="U544" s="46"/>
      <c r="V544" s="46"/>
      <c r="W544" s="46"/>
      <c r="X544" s="49"/>
      <c r="Y544" s="48">
        <f t="shared" si="26"/>
        <v>1904</v>
      </c>
      <c r="Z544" s="44"/>
      <c r="AA544" s="47"/>
      <c r="AB544" s="46"/>
      <c r="AC544" s="45"/>
      <c r="AD544" s="44"/>
      <c r="AE544" s="34" t="s">
        <v>157</v>
      </c>
      <c r="AF544" s="34" t="s">
        <v>156</v>
      </c>
      <c r="AG544" s="278"/>
    </row>
    <row r="545" spans="1:33" ht="19.5" customHeight="1" x14ac:dyDescent="0.2">
      <c r="A545" s="56" t="s">
        <v>163</v>
      </c>
      <c r="B545" s="55" t="s">
        <v>162</v>
      </c>
      <c r="C545" s="54" t="s">
        <v>161</v>
      </c>
      <c r="D545" s="53" t="s">
        <v>160</v>
      </c>
      <c r="E545" s="52" t="s">
        <v>159</v>
      </c>
      <c r="F545" s="44"/>
      <c r="G545" s="44" t="s">
        <v>158</v>
      </c>
      <c r="H545" s="47"/>
      <c r="I545" s="44"/>
      <c r="J545" s="46"/>
      <c r="K545" s="51"/>
      <c r="L545" s="50"/>
      <c r="M545" s="47"/>
      <c r="N545" s="47"/>
      <c r="O545" s="47"/>
      <c r="P545" s="47"/>
      <c r="Q545" s="46"/>
      <c r="R545" s="46"/>
      <c r="S545" s="46"/>
      <c r="T545" s="46"/>
      <c r="U545" s="46"/>
      <c r="V545" s="46"/>
      <c r="W545" s="46"/>
      <c r="X545" s="49"/>
      <c r="Y545" s="48">
        <f t="shared" si="26"/>
        <v>1904</v>
      </c>
      <c r="Z545" s="44"/>
      <c r="AA545" s="47"/>
      <c r="AB545" s="46"/>
      <c r="AC545" s="45"/>
      <c r="AD545" s="44"/>
      <c r="AE545" s="34" t="s">
        <v>157</v>
      </c>
      <c r="AF545" s="34" t="s">
        <v>156</v>
      </c>
      <c r="AG545" s="278"/>
    </row>
    <row r="546" spans="1:33" ht="19.5" customHeight="1" x14ac:dyDescent="0.2">
      <c r="A546" s="56" t="s">
        <v>2344</v>
      </c>
      <c r="B546" s="231" t="s">
        <v>2343</v>
      </c>
      <c r="C546" s="232" t="s">
        <v>2348</v>
      </c>
      <c r="D546" s="232" t="s">
        <v>377</v>
      </c>
      <c r="E546" s="233" t="s">
        <v>2349</v>
      </c>
      <c r="F546" s="234" t="s">
        <v>2350</v>
      </c>
      <c r="G546" s="234" t="s">
        <v>383</v>
      </c>
      <c r="H546" s="235">
        <v>3103</v>
      </c>
      <c r="I546" s="234"/>
      <c r="J546" s="236"/>
      <c r="K546" s="237"/>
      <c r="L546" s="238"/>
      <c r="M546" s="235"/>
      <c r="N546" s="235"/>
      <c r="O546" s="235"/>
      <c r="P546" s="235"/>
      <c r="Q546" s="236"/>
      <c r="R546" s="236"/>
      <c r="S546" s="236"/>
      <c r="T546" s="236"/>
      <c r="U546" s="236"/>
      <c r="V546" s="236"/>
      <c r="W546" s="236"/>
      <c r="X546" s="239"/>
      <c r="Y546" s="240">
        <f t="shared" si="26"/>
        <v>1904</v>
      </c>
      <c r="Z546" s="234"/>
      <c r="AA546" s="235"/>
      <c r="AB546" s="236"/>
      <c r="AC546" s="241"/>
      <c r="AD546" s="234"/>
      <c r="AE546" s="34" t="s">
        <v>157</v>
      </c>
      <c r="AF546" s="34" t="s">
        <v>156</v>
      </c>
      <c r="AG546" s="278"/>
    </row>
    <row r="547" spans="1:33" ht="19.5" customHeight="1" x14ac:dyDescent="0.2">
      <c r="A547" s="56" t="s">
        <v>2345</v>
      </c>
      <c r="B547" s="231" t="s">
        <v>2343</v>
      </c>
      <c r="C547" s="232" t="s">
        <v>2348</v>
      </c>
      <c r="D547" s="232" t="s">
        <v>377</v>
      </c>
      <c r="E547" s="233" t="s">
        <v>2349</v>
      </c>
      <c r="F547" s="234" t="s">
        <v>408</v>
      </c>
      <c r="G547" s="234" t="s">
        <v>383</v>
      </c>
      <c r="H547" s="235" t="s">
        <v>2351</v>
      </c>
      <c r="I547" s="234"/>
      <c r="J547" s="236"/>
      <c r="K547" s="237"/>
      <c r="L547" s="238"/>
      <c r="M547" s="235"/>
      <c r="N547" s="235"/>
      <c r="O547" s="235"/>
      <c r="P547" s="235"/>
      <c r="Q547" s="236"/>
      <c r="R547" s="236"/>
      <c r="S547" s="236"/>
      <c r="T547" s="236"/>
      <c r="U547" s="236"/>
      <c r="V547" s="236"/>
      <c r="W547" s="236"/>
      <c r="X547" s="239"/>
      <c r="Y547" s="240">
        <f t="shared" si="26"/>
        <v>1904</v>
      </c>
      <c r="Z547" s="234"/>
      <c r="AA547" s="235"/>
      <c r="AB547" s="236"/>
      <c r="AC547" s="241"/>
      <c r="AD547" s="234"/>
      <c r="AE547" s="34" t="s">
        <v>157</v>
      </c>
      <c r="AF547" s="34" t="s">
        <v>156</v>
      </c>
      <c r="AG547" s="278"/>
    </row>
    <row r="548" spans="1:33" ht="19.5" customHeight="1" x14ac:dyDescent="0.2">
      <c r="A548" s="56" t="s">
        <v>2346</v>
      </c>
      <c r="B548" s="231" t="s">
        <v>2343</v>
      </c>
      <c r="C548" s="232" t="s">
        <v>2348</v>
      </c>
      <c r="D548" s="232" t="s">
        <v>377</v>
      </c>
      <c r="E548" s="233" t="s">
        <v>2349</v>
      </c>
      <c r="F548" s="234" t="s">
        <v>1319</v>
      </c>
      <c r="G548" s="234" t="s">
        <v>383</v>
      </c>
      <c r="H548" s="235">
        <v>3107</v>
      </c>
      <c r="I548" s="234"/>
      <c r="J548" s="236"/>
      <c r="K548" s="237"/>
      <c r="L548" s="238"/>
      <c r="M548" s="235"/>
      <c r="N548" s="235"/>
      <c r="O548" s="235"/>
      <c r="P548" s="235"/>
      <c r="Q548" s="236"/>
      <c r="R548" s="236"/>
      <c r="S548" s="236"/>
      <c r="T548" s="236"/>
      <c r="U548" s="236"/>
      <c r="V548" s="236"/>
      <c r="W548" s="236"/>
      <c r="X548" s="239"/>
      <c r="Y548" s="240">
        <f t="shared" si="26"/>
        <v>1904</v>
      </c>
      <c r="Z548" s="234"/>
      <c r="AA548" s="235"/>
      <c r="AB548" s="236"/>
      <c r="AC548" s="241"/>
      <c r="AD548" s="234"/>
      <c r="AE548" s="34" t="s">
        <v>157</v>
      </c>
      <c r="AF548" s="34" t="s">
        <v>156</v>
      </c>
      <c r="AG548" s="278"/>
    </row>
    <row r="549" spans="1:33" ht="19.5" customHeight="1" x14ac:dyDescent="0.2">
      <c r="A549" s="56" t="s">
        <v>2347</v>
      </c>
      <c r="B549" s="231" t="s">
        <v>2343</v>
      </c>
      <c r="C549" s="232" t="s">
        <v>2348</v>
      </c>
      <c r="D549" s="232" t="s">
        <v>377</v>
      </c>
      <c r="E549" s="233" t="s">
        <v>2349</v>
      </c>
      <c r="F549" s="234" t="s">
        <v>1830</v>
      </c>
      <c r="G549" s="234" t="s">
        <v>383</v>
      </c>
      <c r="H549" s="235" t="s">
        <v>2352</v>
      </c>
      <c r="I549" s="234"/>
      <c r="J549" s="236"/>
      <c r="K549" s="237"/>
      <c r="L549" s="238"/>
      <c r="M549" s="235"/>
      <c r="N549" s="235"/>
      <c r="O549" s="235"/>
      <c r="P549" s="235"/>
      <c r="Q549" s="236"/>
      <c r="R549" s="236"/>
      <c r="S549" s="236"/>
      <c r="T549" s="236"/>
      <c r="U549" s="236"/>
      <c r="V549" s="236"/>
      <c r="W549" s="236"/>
      <c r="X549" s="239"/>
      <c r="Y549" s="240">
        <f t="shared" si="26"/>
        <v>1904</v>
      </c>
      <c r="Z549" s="234"/>
      <c r="AA549" s="235"/>
      <c r="AB549" s="236"/>
      <c r="AC549" s="241"/>
      <c r="AD549" s="234"/>
      <c r="AE549" s="34" t="s">
        <v>157</v>
      </c>
      <c r="AF549" s="34" t="s">
        <v>156</v>
      </c>
      <c r="AG549" s="278"/>
    </row>
    <row r="550" spans="1:33" ht="19.5" customHeight="1" x14ac:dyDescent="0.2">
      <c r="A550" s="56" t="s">
        <v>2353</v>
      </c>
      <c r="B550" s="231" t="s">
        <v>2343</v>
      </c>
      <c r="C550" s="232" t="s">
        <v>2348</v>
      </c>
      <c r="D550" s="232" t="s">
        <v>377</v>
      </c>
      <c r="E550" s="233" t="s">
        <v>2349</v>
      </c>
      <c r="F550" s="234" t="s">
        <v>459</v>
      </c>
      <c r="G550" s="234" t="s">
        <v>383</v>
      </c>
      <c r="H550" s="235">
        <v>3701</v>
      </c>
      <c r="I550" s="234"/>
      <c r="J550" s="236"/>
      <c r="K550" s="237"/>
      <c r="L550" s="238"/>
      <c r="M550" s="235"/>
      <c r="N550" s="235"/>
      <c r="O550" s="235"/>
      <c r="P550" s="235"/>
      <c r="Q550" s="236"/>
      <c r="R550" s="236"/>
      <c r="S550" s="236"/>
      <c r="T550" s="236"/>
      <c r="U550" s="236"/>
      <c r="V550" s="236"/>
      <c r="W550" s="236"/>
      <c r="X550" s="239"/>
      <c r="Y550" s="240">
        <f t="shared" si="26"/>
        <v>1904</v>
      </c>
      <c r="Z550" s="234"/>
      <c r="AA550" s="235"/>
      <c r="AB550" s="236"/>
      <c r="AC550" s="241"/>
      <c r="AD550" s="234"/>
      <c r="AE550" s="34" t="s">
        <v>157</v>
      </c>
      <c r="AF550" s="34" t="s">
        <v>156</v>
      </c>
      <c r="AG550" s="278"/>
    </row>
    <row r="551" spans="1:33" ht="19.5" customHeight="1" x14ac:dyDescent="0.2">
      <c r="A551" s="56" t="s">
        <v>2354</v>
      </c>
      <c r="B551" s="231" t="s">
        <v>1501</v>
      </c>
      <c r="C551" s="232" t="s">
        <v>1467</v>
      </c>
      <c r="D551" s="232" t="s">
        <v>377</v>
      </c>
      <c r="E551" s="233" t="s">
        <v>2349</v>
      </c>
      <c r="F551" s="234" t="s">
        <v>2356</v>
      </c>
      <c r="G551" s="234" t="s">
        <v>383</v>
      </c>
      <c r="H551" s="235">
        <v>12279</v>
      </c>
      <c r="I551" s="234"/>
      <c r="J551" s="236"/>
      <c r="K551" s="237"/>
      <c r="L551" s="238"/>
      <c r="M551" s="235"/>
      <c r="N551" s="235"/>
      <c r="O551" s="235"/>
      <c r="P551" s="235"/>
      <c r="Q551" s="236"/>
      <c r="R551" s="236"/>
      <c r="S551" s="236"/>
      <c r="T551" s="236"/>
      <c r="U551" s="236"/>
      <c r="V551" s="236"/>
      <c r="W551" s="236"/>
      <c r="X551" s="239"/>
      <c r="Y551" s="240">
        <f t="shared" si="26"/>
        <v>1904</v>
      </c>
      <c r="Z551" s="234"/>
      <c r="AA551" s="235"/>
      <c r="AB551" s="236"/>
      <c r="AC551" s="241"/>
      <c r="AD551" s="234"/>
      <c r="AE551" s="34" t="s">
        <v>157</v>
      </c>
      <c r="AF551" s="34" t="s">
        <v>156</v>
      </c>
      <c r="AG551" s="278"/>
    </row>
    <row r="552" spans="1:33" ht="19.5" customHeight="1" x14ac:dyDescent="0.2">
      <c r="A552" s="56" t="s">
        <v>2355</v>
      </c>
      <c r="B552" s="231" t="s">
        <v>1501</v>
      </c>
      <c r="C552" s="232" t="s">
        <v>1467</v>
      </c>
      <c r="D552" s="232" t="s">
        <v>377</v>
      </c>
      <c r="E552" s="233" t="s">
        <v>2349</v>
      </c>
      <c r="F552" s="234" t="s">
        <v>2357</v>
      </c>
      <c r="G552" s="234" t="s">
        <v>383</v>
      </c>
      <c r="H552" s="235">
        <v>12284</v>
      </c>
      <c r="I552" s="234"/>
      <c r="J552" s="236"/>
      <c r="K552" s="237"/>
      <c r="L552" s="238"/>
      <c r="M552" s="235"/>
      <c r="N552" s="235"/>
      <c r="O552" s="235"/>
      <c r="P552" s="235"/>
      <c r="Q552" s="236"/>
      <c r="R552" s="236"/>
      <c r="S552" s="236"/>
      <c r="T552" s="236"/>
      <c r="U552" s="236"/>
      <c r="V552" s="236"/>
      <c r="W552" s="236"/>
      <c r="X552" s="239"/>
      <c r="Y552" s="240">
        <f t="shared" si="26"/>
        <v>1904</v>
      </c>
      <c r="Z552" s="234"/>
      <c r="AA552" s="235"/>
      <c r="AB552" s="236"/>
      <c r="AC552" s="241"/>
      <c r="AD552" s="234"/>
      <c r="AE552" s="34" t="s">
        <v>157</v>
      </c>
      <c r="AF552" s="34" t="s">
        <v>156</v>
      </c>
      <c r="AG552" s="278"/>
    </row>
    <row r="553" spans="1:33" ht="40.5" customHeight="1" x14ac:dyDescent="0.2">
      <c r="A553" s="56" t="s">
        <v>2361</v>
      </c>
      <c r="B553" s="231" t="s">
        <v>2366</v>
      </c>
      <c r="C553" s="232" t="s">
        <v>1775</v>
      </c>
      <c r="D553" s="232" t="s">
        <v>160</v>
      </c>
      <c r="E553" s="233" t="s">
        <v>159</v>
      </c>
      <c r="F553" s="234" t="s">
        <v>2373</v>
      </c>
      <c r="G553" s="234" t="s">
        <v>2367</v>
      </c>
      <c r="H553" s="235" t="s">
        <v>2368</v>
      </c>
      <c r="I553" s="244" t="s">
        <v>2378</v>
      </c>
      <c r="J553" s="237">
        <v>44467</v>
      </c>
      <c r="K553" s="237"/>
      <c r="L553" s="238" t="s">
        <v>1860</v>
      </c>
      <c r="M553" s="235"/>
      <c r="N553" s="235"/>
      <c r="O553" s="235"/>
      <c r="P553" s="235"/>
      <c r="Q553" s="236"/>
      <c r="R553" s="236"/>
      <c r="S553" s="236"/>
      <c r="T553" s="236"/>
      <c r="U553" s="236"/>
      <c r="V553" s="236"/>
      <c r="W553" s="236"/>
      <c r="X553" s="239"/>
      <c r="Y553" s="240">
        <f t="shared" si="26"/>
        <v>1904</v>
      </c>
      <c r="Z553" s="234"/>
      <c r="AA553" s="235"/>
      <c r="AB553" s="236"/>
      <c r="AC553" s="241"/>
      <c r="AD553" s="234"/>
      <c r="AE553" s="34" t="s">
        <v>157</v>
      </c>
      <c r="AF553" s="34" t="s">
        <v>156</v>
      </c>
      <c r="AG553" s="278"/>
    </row>
    <row r="554" spans="1:33" ht="38.25" x14ac:dyDescent="0.2">
      <c r="A554" s="56" t="s">
        <v>2362</v>
      </c>
      <c r="B554" s="231" t="s">
        <v>2366</v>
      </c>
      <c r="C554" s="232" t="s">
        <v>1775</v>
      </c>
      <c r="D554" s="232" t="s">
        <v>160</v>
      </c>
      <c r="E554" s="233" t="s">
        <v>159</v>
      </c>
      <c r="F554" s="234" t="s">
        <v>2377</v>
      </c>
      <c r="G554" s="234" t="s">
        <v>2367</v>
      </c>
      <c r="H554" s="235" t="s">
        <v>2369</v>
      </c>
      <c r="I554" s="244" t="s">
        <v>2379</v>
      </c>
      <c r="J554" s="237">
        <v>44467</v>
      </c>
      <c r="K554" s="237"/>
      <c r="L554" s="238" t="s">
        <v>1860</v>
      </c>
      <c r="M554" s="235"/>
      <c r="N554" s="235"/>
      <c r="O554" s="235"/>
      <c r="P554" s="235"/>
      <c r="Q554" s="236"/>
      <c r="R554" s="236"/>
      <c r="S554" s="236"/>
      <c r="T554" s="236"/>
      <c r="U554" s="236"/>
      <c r="V554" s="236"/>
      <c r="W554" s="236"/>
      <c r="X554" s="239"/>
      <c r="Y554" s="240">
        <f t="shared" si="26"/>
        <v>1904</v>
      </c>
      <c r="Z554" s="234"/>
      <c r="AA554" s="235"/>
      <c r="AB554" s="236"/>
      <c r="AC554" s="241"/>
      <c r="AD554" s="234"/>
      <c r="AE554" s="34" t="s">
        <v>157</v>
      </c>
      <c r="AF554" s="34" t="s">
        <v>156</v>
      </c>
      <c r="AG554" s="278"/>
    </row>
    <row r="555" spans="1:33" ht="38.25" x14ac:dyDescent="0.2">
      <c r="A555" s="56" t="s">
        <v>2363</v>
      </c>
      <c r="B555" s="231" t="s">
        <v>2366</v>
      </c>
      <c r="C555" s="232" t="s">
        <v>1775</v>
      </c>
      <c r="D555" s="232" t="s">
        <v>160</v>
      </c>
      <c r="E555" s="233" t="s">
        <v>159</v>
      </c>
      <c r="F555" s="234" t="s">
        <v>2374</v>
      </c>
      <c r="G555" s="234" t="s">
        <v>2367</v>
      </c>
      <c r="H555" s="235" t="s">
        <v>2370</v>
      </c>
      <c r="I555" s="244" t="s">
        <v>2380</v>
      </c>
      <c r="J555" s="237">
        <v>44467</v>
      </c>
      <c r="K555" s="237"/>
      <c r="L555" s="238" t="s">
        <v>1860</v>
      </c>
      <c r="M555" s="235"/>
      <c r="N555" s="235"/>
      <c r="O555" s="235"/>
      <c r="P555" s="235"/>
      <c r="Q555" s="236"/>
      <c r="R555" s="236"/>
      <c r="S555" s="236"/>
      <c r="T555" s="236"/>
      <c r="U555" s="236"/>
      <c r="V555" s="236"/>
      <c r="W555" s="236"/>
      <c r="X555" s="239"/>
      <c r="Y555" s="240">
        <f t="shared" si="26"/>
        <v>1904</v>
      </c>
      <c r="Z555" s="234"/>
      <c r="AA555" s="235"/>
      <c r="AB555" s="236"/>
      <c r="AC555" s="241"/>
      <c r="AD555" s="234"/>
      <c r="AE555" s="34" t="s">
        <v>157</v>
      </c>
      <c r="AF555" s="34" t="s">
        <v>156</v>
      </c>
      <c r="AG555" s="278"/>
    </row>
    <row r="556" spans="1:33" ht="38.25" x14ac:dyDescent="0.2">
      <c r="A556" s="56" t="s">
        <v>2364</v>
      </c>
      <c r="B556" s="231" t="s">
        <v>2366</v>
      </c>
      <c r="C556" s="232" t="s">
        <v>1775</v>
      </c>
      <c r="D556" s="232" t="s">
        <v>160</v>
      </c>
      <c r="E556" s="233" t="s">
        <v>159</v>
      </c>
      <c r="F556" s="234" t="s">
        <v>2375</v>
      </c>
      <c r="G556" s="234" t="s">
        <v>2367</v>
      </c>
      <c r="H556" s="235" t="s">
        <v>2371</v>
      </c>
      <c r="I556" s="244" t="s">
        <v>2381</v>
      </c>
      <c r="J556" s="237">
        <v>44467</v>
      </c>
      <c r="K556" s="237"/>
      <c r="L556" s="238" t="s">
        <v>1860</v>
      </c>
      <c r="M556" s="235"/>
      <c r="N556" s="235"/>
      <c r="O556" s="235"/>
      <c r="P556" s="235"/>
      <c r="Q556" s="236"/>
      <c r="R556" s="236"/>
      <c r="S556" s="236"/>
      <c r="T556" s="236"/>
      <c r="U556" s="236"/>
      <c r="V556" s="236"/>
      <c r="W556" s="236"/>
      <c r="X556" s="239"/>
      <c r="Y556" s="240">
        <f t="shared" si="26"/>
        <v>1904</v>
      </c>
      <c r="Z556" s="234"/>
      <c r="AA556" s="235"/>
      <c r="AB556" s="236"/>
      <c r="AC556" s="241"/>
      <c r="AD556" s="234"/>
      <c r="AE556" s="34" t="s">
        <v>157</v>
      </c>
      <c r="AF556" s="34" t="s">
        <v>156</v>
      </c>
      <c r="AG556" s="278"/>
    </row>
    <row r="557" spans="1:33" ht="38.25" x14ac:dyDescent="0.2">
      <c r="A557" s="56" t="s">
        <v>2365</v>
      </c>
      <c r="B557" s="231" t="s">
        <v>2366</v>
      </c>
      <c r="C557" s="232" t="s">
        <v>1775</v>
      </c>
      <c r="D557" s="232" t="s">
        <v>160</v>
      </c>
      <c r="E557" s="233" t="s">
        <v>159</v>
      </c>
      <c r="F557" s="244" t="s">
        <v>2376</v>
      </c>
      <c r="G557" s="234" t="s">
        <v>2367</v>
      </c>
      <c r="H557" s="235" t="s">
        <v>2372</v>
      </c>
      <c r="I557" s="244" t="s">
        <v>2382</v>
      </c>
      <c r="J557" s="237">
        <v>44467</v>
      </c>
      <c r="K557" s="237" t="s">
        <v>2383</v>
      </c>
      <c r="L557" s="238" t="s">
        <v>1860</v>
      </c>
      <c r="M557" s="235"/>
      <c r="N557" s="235"/>
      <c r="O557" s="235"/>
      <c r="P557" s="235"/>
      <c r="Q557" s="236"/>
      <c r="R557" s="236"/>
      <c r="S557" s="236"/>
      <c r="T557" s="236"/>
      <c r="U557" s="236"/>
      <c r="V557" s="236"/>
      <c r="W557" s="236"/>
      <c r="X557" s="239"/>
      <c r="Y557" s="240">
        <f t="shared" si="26"/>
        <v>1904</v>
      </c>
      <c r="Z557" s="234"/>
      <c r="AA557" s="235"/>
      <c r="AB557" s="236"/>
      <c r="AC557" s="241"/>
      <c r="AD557" s="234"/>
      <c r="AE557" s="34" t="s">
        <v>157</v>
      </c>
      <c r="AF557" s="34" t="s">
        <v>156</v>
      </c>
      <c r="AG557" s="280"/>
    </row>
    <row r="558" spans="1:33" ht="19.5" customHeight="1" x14ac:dyDescent="0.2">
      <c r="B558" s="231"/>
      <c r="C558" s="232"/>
      <c r="D558" s="232"/>
      <c r="E558" s="233"/>
      <c r="F558" s="234"/>
      <c r="G558" s="234"/>
      <c r="H558" s="235"/>
      <c r="I558" s="234"/>
      <c r="J558" s="236"/>
      <c r="K558" s="237"/>
      <c r="L558" s="238"/>
      <c r="M558" s="235"/>
      <c r="N558" s="235"/>
      <c r="O558" s="235"/>
      <c r="P558" s="235"/>
      <c r="Q558" s="236"/>
      <c r="R558" s="236"/>
      <c r="S558" s="236"/>
      <c r="T558" s="236"/>
      <c r="U558" s="236"/>
      <c r="V558" s="236"/>
      <c r="W558" s="236"/>
      <c r="X558" s="239"/>
      <c r="Y558" s="240"/>
      <c r="Z558" s="234"/>
      <c r="AA558" s="235"/>
      <c r="AB558" s="236"/>
      <c r="AC558" s="241"/>
      <c r="AD558" s="234"/>
      <c r="AE558" s="234"/>
      <c r="AF558" s="234"/>
      <c r="AG558" s="234"/>
    </row>
  </sheetData>
  <phoneticPr fontId="8" type="noConversion"/>
  <conditionalFormatting sqref="Y2:Y1002">
    <cfRule type="expression" dxfId="92" priority="22">
      <formula>$Z2="nem megfelelő"</formula>
    </cfRule>
    <cfRule type="expression" dxfId="91" priority="23">
      <formula>$Z2="balesetveszélyes"</formula>
    </cfRule>
    <cfRule type="cellIs" dxfId="90" priority="24" operator="between">
      <formula>YEAR(TODAY())</formula>
      <formula>1</formula>
    </cfRule>
  </conditionalFormatting>
  <conditionalFormatting sqref="Z2:Z1002">
    <cfRule type="expression" dxfId="89" priority="19">
      <formula>$Z2="balesetveszélyes"</formula>
    </cfRule>
    <cfRule type="expression" dxfId="88" priority="20">
      <formula>$Z2="megfelelő"</formula>
    </cfRule>
    <cfRule type="expression" dxfId="87" priority="21">
      <formula>$Z2="nem megfelelő"</formula>
    </cfRule>
  </conditionalFormatting>
  <conditionalFormatting sqref="Y552">
    <cfRule type="expression" dxfId="86" priority="16">
      <formula>$Z552="nem megfelelő"</formula>
    </cfRule>
    <cfRule type="expression" dxfId="85" priority="17">
      <formula>$Z552="balesetveszélyes"</formula>
    </cfRule>
    <cfRule type="cellIs" dxfId="84" priority="18" operator="between">
      <formula>YEAR(TODAY())</formula>
      <formula>1</formula>
    </cfRule>
  </conditionalFormatting>
  <conditionalFormatting sqref="Z552">
    <cfRule type="expression" dxfId="83" priority="13">
      <formula>$Z552="balesetveszélyes"</formula>
    </cfRule>
    <cfRule type="expression" dxfId="82" priority="14">
      <formula>$Z552="megfelelő"</formula>
    </cfRule>
    <cfRule type="expression" dxfId="81" priority="15">
      <formula>$Z552="nem megfelelő"</formula>
    </cfRule>
  </conditionalFormatting>
  <conditionalFormatting sqref="Y553:Y557">
    <cfRule type="expression" dxfId="80" priority="10">
      <formula>$Z553="nem megfelelő"</formula>
    </cfRule>
    <cfRule type="expression" dxfId="79" priority="11">
      <formula>$Z553="balesetveszélyes"</formula>
    </cfRule>
    <cfRule type="cellIs" dxfId="78" priority="12" operator="between">
      <formula>YEAR(TODAY())</formula>
      <formula>1</formula>
    </cfRule>
  </conditionalFormatting>
  <conditionalFormatting sqref="Z553:Z557">
    <cfRule type="expression" dxfId="77" priority="7">
      <formula>$Z553="balesetveszélyes"</formula>
    </cfRule>
    <cfRule type="expression" dxfId="76" priority="8">
      <formula>$Z553="megfelelő"</formula>
    </cfRule>
    <cfRule type="expression" dxfId="75" priority="9">
      <formula>$Z553="nem megfelelő"</formula>
    </cfRule>
  </conditionalFormatting>
  <conditionalFormatting sqref="Y553:Y557">
    <cfRule type="expression" dxfId="74" priority="4">
      <formula>$Z553="nem megfelelő"</formula>
    </cfRule>
    <cfRule type="expression" dxfId="73" priority="5">
      <formula>$Z553="balesetveszélyes"</formula>
    </cfRule>
    <cfRule type="cellIs" dxfId="72" priority="6" operator="between">
      <formula>YEAR(TODAY())</formula>
      <formula>1</formula>
    </cfRule>
  </conditionalFormatting>
  <conditionalFormatting sqref="Z553:Z557">
    <cfRule type="expression" dxfId="71" priority="1">
      <formula>$Z553="balesetveszélyes"</formula>
    </cfRule>
    <cfRule type="expression" dxfId="70" priority="2">
      <formula>$Z553="megfelelő"</formula>
    </cfRule>
    <cfRule type="expression" dxfId="69" priority="3">
      <formula>$Z553="nem megfelelő"</formula>
    </cfRule>
  </conditionalFormatting>
  <dataValidations disablePrompts="1" count="1">
    <dataValidation type="list" allowBlank="1" showInputMessage="1" showErrorMessage="1" sqref="Z2:Z23 Z25:Z464" xr:uid="{1449A3E0-9D11-4353-99EA-4DDD4AB51AF3}">
      <formula1>ÁLLAPOT</formula1>
    </dataValidation>
  </dataValidations>
  <pageMargins left="0.7" right="0.7" top="0.75" bottom="0.75" header="0.3" footer="0.3"/>
  <pageSetup paperSize="9" scale="86" fitToHeight="0" orientation="portrait" horizontalDpi="4294967293" r:id="rId1"/>
  <headerFooter alignWithMargins="0">
    <oddHeader>&amp;C&amp;12Közterületi játszó- és fitnesz eszközök
&amp;R&amp;12 2. számú melléklet</oddHeader>
    <oddFooter xml:space="preserve">&amp;RVállalkozási szerződés
 2022.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ED76-5A81-4F6C-8EA7-FB941A8CA18E}">
  <sheetPr>
    <tabColor rgb="FFFFFF00"/>
    <pageSetUpPr fitToPage="1"/>
  </sheetPr>
  <dimension ref="A1:E84"/>
  <sheetViews>
    <sheetView view="pageLayout" topLeftCell="A20" zoomScale="85" zoomScaleNormal="115" zoomScalePageLayoutView="85" workbookViewId="0">
      <selection activeCell="B48" sqref="B48"/>
    </sheetView>
  </sheetViews>
  <sheetFormatPr defaultRowHeight="12.75" x14ac:dyDescent="0.2"/>
  <cols>
    <col min="1" max="1" width="40.85546875" style="150" customWidth="1"/>
    <col min="2" max="2" width="65.7109375" style="150" customWidth="1"/>
    <col min="3" max="3" width="14.85546875" style="151" customWidth="1"/>
    <col min="4" max="4" width="10" style="35" bestFit="1" customWidth="1"/>
    <col min="257" max="257" width="33.140625" customWidth="1"/>
    <col min="258" max="258" width="65.7109375" customWidth="1"/>
    <col min="260" max="260" width="10" bestFit="1" customWidth="1"/>
    <col min="513" max="513" width="33.140625" customWidth="1"/>
    <col min="514" max="514" width="65.7109375" customWidth="1"/>
    <col min="516" max="516" width="10" bestFit="1" customWidth="1"/>
    <col min="769" max="769" width="33.140625" customWidth="1"/>
    <col min="770" max="770" width="65.7109375" customWidth="1"/>
    <col min="772" max="772" width="10" bestFit="1" customWidth="1"/>
    <col min="1025" max="1025" width="33.140625" customWidth="1"/>
    <col min="1026" max="1026" width="65.7109375" customWidth="1"/>
    <col min="1028" max="1028" width="10" bestFit="1" customWidth="1"/>
    <col min="1281" max="1281" width="33.140625" customWidth="1"/>
    <col min="1282" max="1282" width="65.7109375" customWidth="1"/>
    <col min="1284" max="1284" width="10" bestFit="1" customWidth="1"/>
    <col min="1537" max="1537" width="33.140625" customWidth="1"/>
    <col min="1538" max="1538" width="65.7109375" customWidth="1"/>
    <col min="1540" max="1540" width="10" bestFit="1" customWidth="1"/>
    <col min="1793" max="1793" width="33.140625" customWidth="1"/>
    <col min="1794" max="1794" width="65.7109375" customWidth="1"/>
    <col min="1796" max="1796" width="10" bestFit="1" customWidth="1"/>
    <col min="2049" max="2049" width="33.140625" customWidth="1"/>
    <col min="2050" max="2050" width="65.7109375" customWidth="1"/>
    <col min="2052" max="2052" width="10" bestFit="1" customWidth="1"/>
    <col min="2305" max="2305" width="33.140625" customWidth="1"/>
    <col min="2306" max="2306" width="65.7109375" customWidth="1"/>
    <col min="2308" max="2308" width="10" bestFit="1" customWidth="1"/>
    <col min="2561" max="2561" width="33.140625" customWidth="1"/>
    <col min="2562" max="2562" width="65.7109375" customWidth="1"/>
    <col min="2564" max="2564" width="10" bestFit="1" customWidth="1"/>
    <col min="2817" max="2817" width="33.140625" customWidth="1"/>
    <col min="2818" max="2818" width="65.7109375" customWidth="1"/>
    <col min="2820" max="2820" width="10" bestFit="1" customWidth="1"/>
    <col min="3073" max="3073" width="33.140625" customWidth="1"/>
    <col min="3074" max="3074" width="65.7109375" customWidth="1"/>
    <col min="3076" max="3076" width="10" bestFit="1" customWidth="1"/>
    <col min="3329" max="3329" width="33.140625" customWidth="1"/>
    <col min="3330" max="3330" width="65.7109375" customWidth="1"/>
    <col min="3332" max="3332" width="10" bestFit="1" customWidth="1"/>
    <col min="3585" max="3585" width="33.140625" customWidth="1"/>
    <col min="3586" max="3586" width="65.7109375" customWidth="1"/>
    <col min="3588" max="3588" width="10" bestFit="1" customWidth="1"/>
    <col min="3841" max="3841" width="33.140625" customWidth="1"/>
    <col min="3842" max="3842" width="65.7109375" customWidth="1"/>
    <col min="3844" max="3844" width="10" bestFit="1" customWidth="1"/>
    <col min="4097" max="4097" width="33.140625" customWidth="1"/>
    <col min="4098" max="4098" width="65.7109375" customWidth="1"/>
    <col min="4100" max="4100" width="10" bestFit="1" customWidth="1"/>
    <col min="4353" max="4353" width="33.140625" customWidth="1"/>
    <col min="4354" max="4354" width="65.7109375" customWidth="1"/>
    <col min="4356" max="4356" width="10" bestFit="1" customWidth="1"/>
    <col min="4609" max="4609" width="33.140625" customWidth="1"/>
    <col min="4610" max="4610" width="65.7109375" customWidth="1"/>
    <col min="4612" max="4612" width="10" bestFit="1" customWidth="1"/>
    <col min="4865" max="4865" width="33.140625" customWidth="1"/>
    <col min="4866" max="4866" width="65.7109375" customWidth="1"/>
    <col min="4868" max="4868" width="10" bestFit="1" customWidth="1"/>
    <col min="5121" max="5121" width="33.140625" customWidth="1"/>
    <col min="5122" max="5122" width="65.7109375" customWidth="1"/>
    <col min="5124" max="5124" width="10" bestFit="1" customWidth="1"/>
    <col min="5377" max="5377" width="33.140625" customWidth="1"/>
    <col min="5378" max="5378" width="65.7109375" customWidth="1"/>
    <col min="5380" max="5380" width="10" bestFit="1" customWidth="1"/>
    <col min="5633" max="5633" width="33.140625" customWidth="1"/>
    <col min="5634" max="5634" width="65.7109375" customWidth="1"/>
    <col min="5636" max="5636" width="10" bestFit="1" customWidth="1"/>
    <col min="5889" max="5889" width="33.140625" customWidth="1"/>
    <col min="5890" max="5890" width="65.7109375" customWidth="1"/>
    <col min="5892" max="5892" width="10" bestFit="1" customWidth="1"/>
    <col min="6145" max="6145" width="33.140625" customWidth="1"/>
    <col min="6146" max="6146" width="65.7109375" customWidth="1"/>
    <col min="6148" max="6148" width="10" bestFit="1" customWidth="1"/>
    <col min="6401" max="6401" width="33.140625" customWidth="1"/>
    <col min="6402" max="6402" width="65.7109375" customWidth="1"/>
    <col min="6404" max="6404" width="10" bestFit="1" customWidth="1"/>
    <col min="6657" max="6657" width="33.140625" customWidth="1"/>
    <col min="6658" max="6658" width="65.7109375" customWidth="1"/>
    <col min="6660" max="6660" width="10" bestFit="1" customWidth="1"/>
    <col min="6913" max="6913" width="33.140625" customWidth="1"/>
    <col min="6914" max="6914" width="65.7109375" customWidth="1"/>
    <col min="6916" max="6916" width="10" bestFit="1" customWidth="1"/>
    <col min="7169" max="7169" width="33.140625" customWidth="1"/>
    <col min="7170" max="7170" width="65.7109375" customWidth="1"/>
    <col min="7172" max="7172" width="10" bestFit="1" customWidth="1"/>
    <col min="7425" max="7425" width="33.140625" customWidth="1"/>
    <col min="7426" max="7426" width="65.7109375" customWidth="1"/>
    <col min="7428" max="7428" width="10" bestFit="1" customWidth="1"/>
    <col min="7681" max="7681" width="33.140625" customWidth="1"/>
    <col min="7682" max="7682" width="65.7109375" customWidth="1"/>
    <col min="7684" max="7684" width="10" bestFit="1" customWidth="1"/>
    <col min="7937" max="7937" width="33.140625" customWidth="1"/>
    <col min="7938" max="7938" width="65.7109375" customWidth="1"/>
    <col min="7940" max="7940" width="10" bestFit="1" customWidth="1"/>
    <col min="8193" max="8193" width="33.140625" customWidth="1"/>
    <col min="8194" max="8194" width="65.7109375" customWidth="1"/>
    <col min="8196" max="8196" width="10" bestFit="1" customWidth="1"/>
    <col min="8449" max="8449" width="33.140625" customWidth="1"/>
    <col min="8450" max="8450" width="65.7109375" customWidth="1"/>
    <col min="8452" max="8452" width="10" bestFit="1" customWidth="1"/>
    <col min="8705" max="8705" width="33.140625" customWidth="1"/>
    <col min="8706" max="8706" width="65.7109375" customWidth="1"/>
    <col min="8708" max="8708" width="10" bestFit="1" customWidth="1"/>
    <col min="8961" max="8961" width="33.140625" customWidth="1"/>
    <col min="8962" max="8962" width="65.7109375" customWidth="1"/>
    <col min="8964" max="8964" width="10" bestFit="1" customWidth="1"/>
    <col min="9217" max="9217" width="33.140625" customWidth="1"/>
    <col min="9218" max="9218" width="65.7109375" customWidth="1"/>
    <col min="9220" max="9220" width="10" bestFit="1" customWidth="1"/>
    <col min="9473" max="9473" width="33.140625" customWidth="1"/>
    <col min="9474" max="9474" width="65.7109375" customWidth="1"/>
    <col min="9476" max="9476" width="10" bestFit="1" customWidth="1"/>
    <col min="9729" max="9729" width="33.140625" customWidth="1"/>
    <col min="9730" max="9730" width="65.7109375" customWidth="1"/>
    <col min="9732" max="9732" width="10" bestFit="1" customWidth="1"/>
    <col min="9985" max="9985" width="33.140625" customWidth="1"/>
    <col min="9986" max="9986" width="65.7109375" customWidth="1"/>
    <col min="9988" max="9988" width="10" bestFit="1" customWidth="1"/>
    <col min="10241" max="10241" width="33.140625" customWidth="1"/>
    <col min="10242" max="10242" width="65.7109375" customWidth="1"/>
    <col min="10244" max="10244" width="10" bestFit="1" customWidth="1"/>
    <col min="10497" max="10497" width="33.140625" customWidth="1"/>
    <col min="10498" max="10498" width="65.7109375" customWidth="1"/>
    <col min="10500" max="10500" width="10" bestFit="1" customWidth="1"/>
    <col min="10753" max="10753" width="33.140625" customWidth="1"/>
    <col min="10754" max="10754" width="65.7109375" customWidth="1"/>
    <col min="10756" max="10756" width="10" bestFit="1" customWidth="1"/>
    <col min="11009" max="11009" width="33.140625" customWidth="1"/>
    <col min="11010" max="11010" width="65.7109375" customWidth="1"/>
    <col min="11012" max="11012" width="10" bestFit="1" customWidth="1"/>
    <col min="11265" max="11265" width="33.140625" customWidth="1"/>
    <col min="11266" max="11266" width="65.7109375" customWidth="1"/>
    <col min="11268" max="11268" width="10" bestFit="1" customWidth="1"/>
    <col min="11521" max="11521" width="33.140625" customWidth="1"/>
    <col min="11522" max="11522" width="65.7109375" customWidth="1"/>
    <col min="11524" max="11524" width="10" bestFit="1" customWidth="1"/>
    <col min="11777" max="11777" width="33.140625" customWidth="1"/>
    <col min="11778" max="11778" width="65.7109375" customWidth="1"/>
    <col min="11780" max="11780" width="10" bestFit="1" customWidth="1"/>
    <col min="12033" max="12033" width="33.140625" customWidth="1"/>
    <col min="12034" max="12034" width="65.7109375" customWidth="1"/>
    <col min="12036" max="12036" width="10" bestFit="1" customWidth="1"/>
    <col min="12289" max="12289" width="33.140625" customWidth="1"/>
    <col min="12290" max="12290" width="65.7109375" customWidth="1"/>
    <col min="12292" max="12292" width="10" bestFit="1" customWidth="1"/>
    <col min="12545" max="12545" width="33.140625" customWidth="1"/>
    <col min="12546" max="12546" width="65.7109375" customWidth="1"/>
    <col min="12548" max="12548" width="10" bestFit="1" customWidth="1"/>
    <col min="12801" max="12801" width="33.140625" customWidth="1"/>
    <col min="12802" max="12802" width="65.7109375" customWidth="1"/>
    <col min="12804" max="12804" width="10" bestFit="1" customWidth="1"/>
    <col min="13057" max="13057" width="33.140625" customWidth="1"/>
    <col min="13058" max="13058" width="65.7109375" customWidth="1"/>
    <col min="13060" max="13060" width="10" bestFit="1" customWidth="1"/>
    <col min="13313" max="13313" width="33.140625" customWidth="1"/>
    <col min="13314" max="13314" width="65.7109375" customWidth="1"/>
    <col min="13316" max="13316" width="10" bestFit="1" customWidth="1"/>
    <col min="13569" max="13569" width="33.140625" customWidth="1"/>
    <col min="13570" max="13570" width="65.7109375" customWidth="1"/>
    <col min="13572" max="13572" width="10" bestFit="1" customWidth="1"/>
    <col min="13825" max="13825" width="33.140625" customWidth="1"/>
    <col min="13826" max="13826" width="65.7109375" customWidth="1"/>
    <col min="13828" max="13828" width="10" bestFit="1" customWidth="1"/>
    <col min="14081" max="14081" width="33.140625" customWidth="1"/>
    <col min="14082" max="14082" width="65.7109375" customWidth="1"/>
    <col min="14084" max="14084" width="10" bestFit="1" customWidth="1"/>
    <col min="14337" max="14337" width="33.140625" customWidth="1"/>
    <col min="14338" max="14338" width="65.7109375" customWidth="1"/>
    <col min="14340" max="14340" width="10" bestFit="1" customWidth="1"/>
    <col min="14593" max="14593" width="33.140625" customWidth="1"/>
    <col min="14594" max="14594" width="65.7109375" customWidth="1"/>
    <col min="14596" max="14596" width="10" bestFit="1" customWidth="1"/>
    <col min="14849" max="14849" width="33.140625" customWidth="1"/>
    <col min="14850" max="14850" width="65.7109375" customWidth="1"/>
    <col min="14852" max="14852" width="10" bestFit="1" customWidth="1"/>
    <col min="15105" max="15105" width="33.140625" customWidth="1"/>
    <col min="15106" max="15106" width="65.7109375" customWidth="1"/>
    <col min="15108" max="15108" width="10" bestFit="1" customWidth="1"/>
    <col min="15361" max="15361" width="33.140625" customWidth="1"/>
    <col min="15362" max="15362" width="65.7109375" customWidth="1"/>
    <col min="15364" max="15364" width="10" bestFit="1" customWidth="1"/>
    <col min="15617" max="15617" width="33.140625" customWidth="1"/>
    <col min="15618" max="15618" width="65.7109375" customWidth="1"/>
    <col min="15620" max="15620" width="10" bestFit="1" customWidth="1"/>
    <col min="15873" max="15873" width="33.140625" customWidth="1"/>
    <col min="15874" max="15874" width="65.7109375" customWidth="1"/>
    <col min="15876" max="15876" width="10" bestFit="1" customWidth="1"/>
    <col min="16129" max="16129" width="33.140625" customWidth="1"/>
    <col min="16130" max="16130" width="65.7109375" customWidth="1"/>
    <col min="16132" max="16132" width="10" bestFit="1" customWidth="1"/>
  </cols>
  <sheetData>
    <row r="1" spans="1:4" x14ac:dyDescent="0.2">
      <c r="A1" s="337" t="s">
        <v>1923</v>
      </c>
      <c r="B1" s="337"/>
      <c r="C1" s="338" t="s">
        <v>84</v>
      </c>
      <c r="D1" s="338" t="s">
        <v>1924</v>
      </c>
    </row>
    <row r="2" spans="1:4" ht="15.75" customHeight="1" x14ac:dyDescent="0.2">
      <c r="A2" s="337"/>
      <c r="B2" s="337"/>
      <c r="C2" s="339"/>
      <c r="D2" s="340"/>
    </row>
    <row r="3" spans="1:4" ht="21" customHeight="1" x14ac:dyDescent="0.2">
      <c r="A3" s="255" t="s">
        <v>2391</v>
      </c>
      <c r="B3" s="335"/>
      <c r="C3" s="335"/>
      <c r="D3" s="341"/>
    </row>
    <row r="4" spans="1:4" ht="16.5" customHeight="1" x14ac:dyDescent="0.2">
      <c r="A4" s="333" t="s">
        <v>1925</v>
      </c>
      <c r="B4" s="147" t="s">
        <v>1926</v>
      </c>
      <c r="C4" s="148">
        <v>21</v>
      </c>
      <c r="D4" s="245">
        <v>21</v>
      </c>
    </row>
    <row r="5" spans="1:4" ht="15.75" customHeight="1" x14ac:dyDescent="0.2">
      <c r="A5" s="333"/>
      <c r="B5" s="147" t="s">
        <v>1927</v>
      </c>
      <c r="C5" s="148">
        <v>34</v>
      </c>
      <c r="D5" s="245">
        <v>34</v>
      </c>
    </row>
    <row r="6" spans="1:4" ht="18" customHeight="1" x14ac:dyDescent="0.2">
      <c r="A6" s="250" t="s">
        <v>1928</v>
      </c>
      <c r="B6" s="147"/>
      <c r="C6" s="251"/>
      <c r="D6" s="252">
        <v>166</v>
      </c>
    </row>
    <row r="7" spans="1:4" ht="18" customHeight="1" x14ac:dyDescent="0.2">
      <c r="A7" s="250" t="s">
        <v>1929</v>
      </c>
      <c r="B7" s="147"/>
      <c r="C7" s="251"/>
      <c r="D7" s="252">
        <v>866</v>
      </c>
    </row>
    <row r="8" spans="1:4" ht="18.75" customHeight="1" x14ac:dyDescent="0.2">
      <c r="A8" s="250" t="s">
        <v>1930</v>
      </c>
      <c r="B8" s="147"/>
      <c r="C8" s="251"/>
      <c r="D8" s="252">
        <v>170</v>
      </c>
    </row>
    <row r="9" spans="1:4" ht="30.75" customHeight="1" x14ac:dyDescent="0.2">
      <c r="A9" s="250" t="s">
        <v>2468</v>
      </c>
      <c r="B9" s="147"/>
      <c r="C9" s="251"/>
      <c r="D9" s="252">
        <v>325</v>
      </c>
    </row>
    <row r="10" spans="1:4" ht="28.5" customHeight="1" x14ac:dyDescent="0.2">
      <c r="A10" s="250" t="s">
        <v>1931</v>
      </c>
      <c r="B10" s="147"/>
      <c r="C10" s="148"/>
      <c r="D10" s="252">
        <v>8</v>
      </c>
    </row>
    <row r="11" spans="1:4" ht="19.5" customHeight="1" x14ac:dyDescent="0.2">
      <c r="A11" s="250" t="s">
        <v>1932</v>
      </c>
      <c r="B11" s="147"/>
      <c r="C11" s="148"/>
      <c r="D11" s="252">
        <v>67</v>
      </c>
    </row>
    <row r="12" spans="1:4" ht="19.5" customHeight="1" x14ac:dyDescent="0.2">
      <c r="A12" s="250" t="s">
        <v>1933</v>
      </c>
      <c r="B12" s="147"/>
      <c r="C12" s="148"/>
      <c r="D12" s="252">
        <v>9</v>
      </c>
    </row>
    <row r="13" spans="1:4" ht="16.5" customHeight="1" x14ac:dyDescent="0.2">
      <c r="A13" s="250" t="s">
        <v>1934</v>
      </c>
      <c r="B13" s="147"/>
      <c r="C13" s="148"/>
      <c r="D13" s="252">
        <v>49</v>
      </c>
    </row>
    <row r="14" spans="1:4" ht="21.75" customHeight="1" x14ac:dyDescent="0.2">
      <c r="A14" s="250" t="s">
        <v>1935</v>
      </c>
      <c r="B14" s="147" t="s">
        <v>1926</v>
      </c>
      <c r="C14" s="148"/>
      <c r="D14" s="252">
        <v>9</v>
      </c>
    </row>
    <row r="15" spans="1:4" ht="17.25" customHeight="1" x14ac:dyDescent="0.2">
      <c r="A15" s="342" t="s">
        <v>1936</v>
      </c>
      <c r="B15" s="147" t="s">
        <v>1937</v>
      </c>
      <c r="C15" s="148">
        <v>3</v>
      </c>
      <c r="D15" s="343">
        <v>8</v>
      </c>
    </row>
    <row r="16" spans="1:4" ht="13.5" customHeight="1" x14ac:dyDescent="0.2">
      <c r="A16" s="342"/>
      <c r="B16" s="147" t="s">
        <v>1938</v>
      </c>
      <c r="C16" s="148">
        <v>3</v>
      </c>
      <c r="D16" s="343"/>
    </row>
    <row r="17" spans="1:4" ht="18" customHeight="1" x14ac:dyDescent="0.2">
      <c r="A17" s="342"/>
      <c r="B17" s="147" t="s">
        <v>2457</v>
      </c>
      <c r="C17" s="151">
        <v>2</v>
      </c>
      <c r="D17" s="343"/>
    </row>
    <row r="18" spans="1:4" ht="15.75" customHeight="1" x14ac:dyDescent="0.2">
      <c r="A18" s="250" t="s">
        <v>2462</v>
      </c>
      <c r="B18" s="147" t="s">
        <v>2466</v>
      </c>
      <c r="C18" s="148">
        <v>52</v>
      </c>
      <c r="D18" s="252">
        <v>52</v>
      </c>
    </row>
    <row r="19" spans="1:4" ht="17.25" customHeight="1" x14ac:dyDescent="0.2">
      <c r="A19" s="250" t="s">
        <v>1939</v>
      </c>
      <c r="B19" s="147" t="s">
        <v>1940</v>
      </c>
      <c r="C19" s="148">
        <v>2</v>
      </c>
      <c r="D19" s="252">
        <v>2</v>
      </c>
    </row>
    <row r="20" spans="1:4" ht="17.25" customHeight="1" x14ac:dyDescent="0.2">
      <c r="A20" s="250" t="s">
        <v>2456</v>
      </c>
      <c r="B20" s="147" t="s">
        <v>2389</v>
      </c>
      <c r="C20" s="148"/>
      <c r="D20" s="252">
        <v>108</v>
      </c>
    </row>
    <row r="21" spans="1:4" ht="17.25" customHeight="1" x14ac:dyDescent="0.2">
      <c r="A21" s="250" t="s">
        <v>2458</v>
      </c>
      <c r="B21" s="147"/>
      <c r="C21" s="148"/>
      <c r="D21" s="252"/>
    </row>
    <row r="22" spans="1:4" ht="17.25" customHeight="1" x14ac:dyDescent="0.2">
      <c r="A22" s="250" t="s">
        <v>2459</v>
      </c>
      <c r="B22" s="147" t="s">
        <v>2465</v>
      </c>
      <c r="C22" s="148"/>
      <c r="D22" s="252">
        <v>9</v>
      </c>
    </row>
    <row r="23" spans="1:4" ht="28.5" x14ac:dyDescent="0.2">
      <c r="A23" s="250" t="s">
        <v>2460</v>
      </c>
      <c r="B23" s="147" t="s">
        <v>2559</v>
      </c>
      <c r="C23" s="148"/>
      <c r="D23" s="252">
        <v>5</v>
      </c>
    </row>
    <row r="24" spans="1:4" ht="17.25" customHeight="1" x14ac:dyDescent="0.2">
      <c r="A24" s="282" t="s">
        <v>2398</v>
      </c>
      <c r="B24" s="147" t="s">
        <v>2396</v>
      </c>
      <c r="C24" s="148"/>
      <c r="D24" s="252">
        <v>7</v>
      </c>
    </row>
    <row r="25" spans="1:4" ht="17.25" customHeight="1" x14ac:dyDescent="0.2">
      <c r="A25" s="255" t="s">
        <v>2395</v>
      </c>
      <c r="B25" s="147"/>
      <c r="C25" s="148"/>
      <c r="D25" s="252"/>
    </row>
    <row r="26" spans="1:4" ht="17.25" customHeight="1" x14ac:dyDescent="0.2">
      <c r="A26" s="250" t="s">
        <v>2397</v>
      </c>
      <c r="B26" s="147" t="s">
        <v>2396</v>
      </c>
      <c r="C26" s="148"/>
      <c r="D26" s="252">
        <v>1</v>
      </c>
    </row>
    <row r="27" spans="1:4" ht="17.25" customHeight="1" x14ac:dyDescent="0.2">
      <c r="A27" s="250" t="s">
        <v>2399</v>
      </c>
      <c r="B27" s="147" t="s">
        <v>2389</v>
      </c>
      <c r="C27" s="148"/>
      <c r="D27" s="252">
        <v>20</v>
      </c>
    </row>
    <row r="28" spans="1:4" ht="17.25" customHeight="1" x14ac:dyDescent="0.2">
      <c r="A28" s="250"/>
      <c r="B28" s="147"/>
      <c r="C28" s="148"/>
      <c r="D28" s="252"/>
    </row>
    <row r="29" spans="1:4" ht="18" x14ac:dyDescent="0.2">
      <c r="A29" s="255" t="s">
        <v>2392</v>
      </c>
      <c r="B29" s="344"/>
      <c r="C29" s="344"/>
      <c r="D29" s="336"/>
    </row>
    <row r="30" spans="1:4" ht="14.25" x14ac:dyDescent="0.2">
      <c r="A30" s="333" t="s">
        <v>1941</v>
      </c>
      <c r="B30" s="147" t="s">
        <v>1926</v>
      </c>
      <c r="C30" s="149">
        <v>6</v>
      </c>
      <c r="D30" s="334">
        <v>24</v>
      </c>
    </row>
    <row r="31" spans="1:4" ht="14.25" x14ac:dyDescent="0.2">
      <c r="A31" s="333"/>
      <c r="B31" s="147" t="s">
        <v>1842</v>
      </c>
      <c r="C31" s="149">
        <v>10</v>
      </c>
      <c r="D31" s="334"/>
    </row>
    <row r="32" spans="1:4" ht="14.25" x14ac:dyDescent="0.2">
      <c r="A32" s="333"/>
      <c r="B32" s="147" t="s">
        <v>1942</v>
      </c>
      <c r="C32" s="149">
        <v>8</v>
      </c>
      <c r="D32" s="334"/>
    </row>
    <row r="33" spans="1:4" ht="14.25" x14ac:dyDescent="0.2">
      <c r="A33" s="333" t="s">
        <v>1943</v>
      </c>
      <c r="B33" s="147" t="s">
        <v>2463</v>
      </c>
      <c r="C33" s="149">
        <v>58</v>
      </c>
      <c r="D33" s="334">
        <v>66</v>
      </c>
    </row>
    <row r="34" spans="1:4" ht="14.25" x14ac:dyDescent="0.2">
      <c r="A34" s="333"/>
      <c r="B34" s="147" t="s">
        <v>1944</v>
      </c>
      <c r="C34" s="149">
        <v>4</v>
      </c>
      <c r="D34" s="334"/>
    </row>
    <row r="35" spans="1:4" ht="14.25" x14ac:dyDescent="0.2">
      <c r="A35" s="333"/>
      <c r="B35" s="147" t="s">
        <v>1945</v>
      </c>
      <c r="C35" s="149">
        <v>4</v>
      </c>
      <c r="D35" s="334"/>
    </row>
    <row r="36" spans="1:4" ht="14.25" x14ac:dyDescent="0.2">
      <c r="A36" s="333" t="s">
        <v>1946</v>
      </c>
      <c r="B36" s="147" t="s">
        <v>1947</v>
      </c>
      <c r="C36" s="148">
        <v>10</v>
      </c>
      <c r="D36" s="334">
        <v>36</v>
      </c>
    </row>
    <row r="37" spans="1:4" ht="14.25" x14ac:dyDescent="0.2">
      <c r="A37" s="333"/>
      <c r="B37" s="147" t="s">
        <v>1948</v>
      </c>
      <c r="C37" s="149">
        <v>15</v>
      </c>
      <c r="D37" s="334"/>
    </row>
    <row r="38" spans="1:4" ht="14.25" x14ac:dyDescent="0.2">
      <c r="A38" s="333"/>
      <c r="B38" s="147" t="s">
        <v>1949</v>
      </c>
      <c r="C38" s="149">
        <v>3</v>
      </c>
      <c r="D38" s="334"/>
    </row>
    <row r="39" spans="1:4" ht="14.25" x14ac:dyDescent="0.2">
      <c r="A39" s="333"/>
      <c r="B39" s="147" t="s">
        <v>1950</v>
      </c>
      <c r="C39" s="149">
        <v>1</v>
      </c>
      <c r="D39" s="334"/>
    </row>
    <row r="40" spans="1:4" ht="14.25" x14ac:dyDescent="0.2">
      <c r="A40" s="333"/>
      <c r="B40" s="147" t="s">
        <v>2482</v>
      </c>
      <c r="C40" s="149">
        <v>3</v>
      </c>
      <c r="D40" s="334"/>
    </row>
    <row r="41" spans="1:4" ht="14.25" x14ac:dyDescent="0.2">
      <c r="A41" s="333"/>
      <c r="B41" s="147" t="s">
        <v>2467</v>
      </c>
      <c r="C41" s="266">
        <v>4</v>
      </c>
      <c r="D41" s="334"/>
    </row>
    <row r="42" spans="1:4" ht="14.25" x14ac:dyDescent="0.2">
      <c r="A42" s="253" t="s">
        <v>1951</v>
      </c>
      <c r="B42" s="147" t="s">
        <v>1952</v>
      </c>
      <c r="C42" s="149">
        <v>2</v>
      </c>
      <c r="D42" s="245">
        <v>2</v>
      </c>
    </row>
    <row r="43" spans="1:4" ht="14.25" x14ac:dyDescent="0.2">
      <c r="A43" s="253" t="s">
        <v>1953</v>
      </c>
      <c r="B43" s="147" t="s">
        <v>2464</v>
      </c>
      <c r="C43" s="266">
        <v>2</v>
      </c>
      <c r="D43" s="245">
        <v>2</v>
      </c>
    </row>
    <row r="44" spans="1:4" ht="14.25" x14ac:dyDescent="0.2">
      <c r="A44" s="253" t="s">
        <v>1954</v>
      </c>
      <c r="B44" s="147" t="s">
        <v>1955</v>
      </c>
      <c r="C44" s="149">
        <v>5</v>
      </c>
      <c r="D44" s="245">
        <v>5</v>
      </c>
    </row>
    <row r="45" spans="1:4" ht="14.25" x14ac:dyDescent="0.2">
      <c r="A45" s="253" t="s">
        <v>1956</v>
      </c>
      <c r="B45" s="147" t="s">
        <v>1957</v>
      </c>
      <c r="C45" s="149">
        <v>7</v>
      </c>
      <c r="D45" s="245">
        <v>7</v>
      </c>
    </row>
    <row r="46" spans="1:4" ht="18" customHeight="1" x14ac:dyDescent="0.2">
      <c r="A46" s="333" t="s">
        <v>1958</v>
      </c>
      <c r="B46" s="147" t="s">
        <v>1959</v>
      </c>
      <c r="C46" s="149">
        <v>34</v>
      </c>
      <c r="D46" s="334">
        <f>SUM(C46:C49)</f>
        <v>109</v>
      </c>
    </row>
    <row r="47" spans="1:4" ht="14.25" x14ac:dyDescent="0.2">
      <c r="A47" s="333"/>
      <c r="B47" s="147" t="s">
        <v>1960</v>
      </c>
      <c r="C47" s="149">
        <v>1</v>
      </c>
      <c r="D47" s="334"/>
    </row>
    <row r="48" spans="1:4" ht="14.25" x14ac:dyDescent="0.2">
      <c r="A48" s="333"/>
      <c r="B48" s="147" t="s">
        <v>2567</v>
      </c>
      <c r="C48" s="315">
        <v>73</v>
      </c>
      <c r="D48" s="334"/>
    </row>
    <row r="49" spans="1:5" ht="14.25" x14ac:dyDescent="0.2">
      <c r="A49" s="333"/>
      <c r="B49" s="147" t="s">
        <v>1961</v>
      </c>
      <c r="C49" s="149">
        <v>1</v>
      </c>
      <c r="D49" s="334"/>
    </row>
    <row r="50" spans="1:5" ht="14.25" x14ac:dyDescent="0.2">
      <c r="A50" s="253" t="s">
        <v>1962</v>
      </c>
      <c r="B50" s="147" t="s">
        <v>2483</v>
      </c>
      <c r="C50" s="149">
        <v>8</v>
      </c>
      <c r="D50" s="245">
        <v>8</v>
      </c>
    </row>
    <row r="51" spans="1:5" ht="14.25" x14ac:dyDescent="0.2">
      <c r="A51" s="253" t="s">
        <v>1963</v>
      </c>
      <c r="B51" s="147" t="s">
        <v>1964</v>
      </c>
      <c r="C51" s="148">
        <v>35</v>
      </c>
      <c r="D51" s="245">
        <v>35</v>
      </c>
    </row>
    <row r="52" spans="1:5" ht="17.25" customHeight="1" x14ac:dyDescent="0.2">
      <c r="A52" s="333" t="s">
        <v>1965</v>
      </c>
      <c r="B52" s="147" t="s">
        <v>1966</v>
      </c>
      <c r="C52" s="149">
        <v>1</v>
      </c>
      <c r="D52" s="334"/>
    </row>
    <row r="53" spans="1:5" ht="16.5" customHeight="1" x14ac:dyDescent="0.2">
      <c r="A53" s="333"/>
      <c r="B53" s="147" t="s">
        <v>1967</v>
      </c>
      <c r="C53" s="149">
        <v>3</v>
      </c>
      <c r="D53" s="334"/>
    </row>
    <row r="54" spans="1:5" ht="16.5" customHeight="1" x14ac:dyDescent="0.2">
      <c r="A54" s="333"/>
      <c r="B54" s="147" t="s">
        <v>1968</v>
      </c>
      <c r="C54" s="149">
        <v>41</v>
      </c>
      <c r="D54" s="334"/>
    </row>
    <row r="55" spans="1:5" ht="17.25" customHeight="1" x14ac:dyDescent="0.2">
      <c r="A55" s="333"/>
      <c r="B55" s="147" t="s">
        <v>1969</v>
      </c>
      <c r="C55" s="149">
        <v>2</v>
      </c>
      <c r="D55" s="334"/>
    </row>
    <row r="56" spans="1:5" ht="16.5" customHeight="1" x14ac:dyDescent="0.2">
      <c r="A56" s="333" t="s">
        <v>1970</v>
      </c>
      <c r="B56" s="147" t="s">
        <v>1971</v>
      </c>
      <c r="C56" s="149">
        <v>7</v>
      </c>
      <c r="D56" s="334">
        <f>C56+C57</f>
        <v>10</v>
      </c>
      <c r="E56" s="26"/>
    </row>
    <row r="57" spans="1:5" ht="17.25" customHeight="1" x14ac:dyDescent="0.2">
      <c r="A57" s="333"/>
      <c r="B57" s="147" t="s">
        <v>1972</v>
      </c>
      <c r="C57" s="149">
        <v>3</v>
      </c>
      <c r="D57" s="334"/>
      <c r="E57" s="26"/>
    </row>
    <row r="58" spans="1:5" ht="16.5" customHeight="1" x14ac:dyDescent="0.2">
      <c r="A58" s="253" t="s">
        <v>1973</v>
      </c>
      <c r="B58" s="147" t="s">
        <v>1974</v>
      </c>
      <c r="C58" s="149">
        <v>28</v>
      </c>
      <c r="D58" s="245">
        <f>C58</f>
        <v>28</v>
      </c>
    </row>
    <row r="59" spans="1:5" ht="16.5" customHeight="1" x14ac:dyDescent="0.2">
      <c r="A59" s="333" t="s">
        <v>1975</v>
      </c>
      <c r="B59" s="147" t="s">
        <v>1974</v>
      </c>
      <c r="C59" s="149">
        <v>30</v>
      </c>
      <c r="D59" s="334">
        <f>C59+C60</f>
        <v>37</v>
      </c>
    </row>
    <row r="60" spans="1:5" ht="17.25" customHeight="1" x14ac:dyDescent="0.2">
      <c r="A60" s="333"/>
      <c r="B60" s="147" t="s">
        <v>1972</v>
      </c>
      <c r="C60" s="149">
        <v>7</v>
      </c>
      <c r="D60" s="334"/>
      <c r="E60" s="26"/>
    </row>
    <row r="61" spans="1:5" ht="21" customHeight="1" x14ac:dyDescent="0.2">
      <c r="A61" s="255" t="s">
        <v>2394</v>
      </c>
      <c r="B61" s="335">
        <f>SUM(C30:C60)</f>
        <v>416</v>
      </c>
      <c r="C61" s="335"/>
      <c r="D61" s="336"/>
    </row>
    <row r="62" spans="1:5" ht="14.25" x14ac:dyDescent="0.2">
      <c r="A62" s="333" t="s">
        <v>1976</v>
      </c>
      <c r="B62" s="147" t="s">
        <v>1977</v>
      </c>
      <c r="C62" s="148">
        <v>21</v>
      </c>
      <c r="D62" s="334">
        <f>C62+C63+C64+C65+C66+C67+C68+C69+C70+C71+C72+C73+C74+C75</f>
        <v>216</v>
      </c>
    </row>
    <row r="63" spans="1:5" ht="14.25" x14ac:dyDescent="0.2">
      <c r="A63" s="333"/>
      <c r="B63" s="147" t="s">
        <v>1978</v>
      </c>
      <c r="C63" s="148">
        <v>13</v>
      </c>
      <c r="D63" s="334"/>
    </row>
    <row r="64" spans="1:5" ht="14.25" x14ac:dyDescent="0.2">
      <c r="A64" s="333"/>
      <c r="B64" s="147" t="s">
        <v>1979</v>
      </c>
      <c r="C64" s="148">
        <v>10</v>
      </c>
      <c r="D64" s="334"/>
    </row>
    <row r="65" spans="1:4" ht="14.25" x14ac:dyDescent="0.2">
      <c r="A65" s="333"/>
      <c r="B65" s="147" t="s">
        <v>1980</v>
      </c>
      <c r="C65" s="148">
        <v>29</v>
      </c>
      <c r="D65" s="334"/>
    </row>
    <row r="66" spans="1:4" ht="14.25" x14ac:dyDescent="0.2">
      <c r="A66" s="333"/>
      <c r="B66" s="147" t="s">
        <v>1981</v>
      </c>
      <c r="C66" s="148">
        <v>8</v>
      </c>
      <c r="D66" s="334"/>
    </row>
    <row r="67" spans="1:4" ht="14.25" x14ac:dyDescent="0.2">
      <c r="A67" s="333"/>
      <c r="B67" s="147" t="s">
        <v>1982</v>
      </c>
      <c r="C67" s="148">
        <v>18</v>
      </c>
      <c r="D67" s="334"/>
    </row>
    <row r="68" spans="1:4" ht="14.25" x14ac:dyDescent="0.2">
      <c r="A68" s="333"/>
      <c r="B68" s="147" t="s">
        <v>1983</v>
      </c>
      <c r="C68" s="148">
        <v>13</v>
      </c>
      <c r="D68" s="334"/>
    </row>
    <row r="69" spans="1:4" ht="14.25" x14ac:dyDescent="0.2">
      <c r="A69" s="333"/>
      <c r="B69" s="147" t="s">
        <v>1984</v>
      </c>
      <c r="C69" s="148">
        <v>15</v>
      </c>
      <c r="D69" s="334"/>
    </row>
    <row r="70" spans="1:4" ht="14.25" x14ac:dyDescent="0.2">
      <c r="A70" s="333"/>
      <c r="B70" s="147" t="s">
        <v>1955</v>
      </c>
      <c r="C70" s="148">
        <v>10</v>
      </c>
      <c r="D70" s="334"/>
    </row>
    <row r="71" spans="1:4" ht="14.25" x14ac:dyDescent="0.2">
      <c r="A71" s="333"/>
      <c r="B71" s="147" t="s">
        <v>1985</v>
      </c>
      <c r="C71" s="148">
        <v>63</v>
      </c>
      <c r="D71" s="334"/>
    </row>
    <row r="72" spans="1:4" ht="14.25" x14ac:dyDescent="0.2">
      <c r="A72" s="333"/>
      <c r="B72" s="147" t="s">
        <v>1986</v>
      </c>
      <c r="C72" s="148">
        <v>1</v>
      </c>
      <c r="D72" s="334"/>
    </row>
    <row r="73" spans="1:4" ht="14.25" x14ac:dyDescent="0.2">
      <c r="A73" s="333"/>
      <c r="B73" s="147" t="s">
        <v>1987</v>
      </c>
      <c r="C73" s="148">
        <v>7</v>
      </c>
      <c r="D73" s="334"/>
    </row>
    <row r="74" spans="1:4" ht="14.25" x14ac:dyDescent="0.2">
      <c r="A74" s="333"/>
      <c r="B74" s="147" t="s">
        <v>1988</v>
      </c>
      <c r="C74" s="148">
        <v>7</v>
      </c>
      <c r="D74" s="334"/>
    </row>
    <row r="75" spans="1:4" ht="14.25" x14ac:dyDescent="0.2">
      <c r="A75" s="333"/>
      <c r="B75" s="147" t="s">
        <v>1989</v>
      </c>
      <c r="C75" s="148">
        <v>1</v>
      </c>
      <c r="D75" s="334"/>
    </row>
    <row r="76" spans="1:4" ht="28.5" x14ac:dyDescent="0.2">
      <c r="A76" s="253" t="s">
        <v>1990</v>
      </c>
      <c r="B76" s="147" t="s">
        <v>1991</v>
      </c>
      <c r="C76" s="148">
        <v>1</v>
      </c>
      <c r="D76" s="245">
        <v>1</v>
      </c>
    </row>
    <row r="77" spans="1:4" ht="31.5" customHeight="1" x14ac:dyDescent="0.2">
      <c r="A77" s="253" t="s">
        <v>1992</v>
      </c>
      <c r="B77" s="147" t="s">
        <v>1991</v>
      </c>
      <c r="C77" s="148">
        <v>2</v>
      </c>
      <c r="D77" s="245">
        <v>2</v>
      </c>
    </row>
    <row r="78" spans="1:4" ht="33" customHeight="1" x14ac:dyDescent="0.2">
      <c r="A78" s="253" t="s">
        <v>1993</v>
      </c>
      <c r="B78" s="147" t="s">
        <v>1991</v>
      </c>
      <c r="C78" s="148">
        <v>6</v>
      </c>
      <c r="D78" s="245">
        <v>6</v>
      </c>
    </row>
    <row r="79" spans="1:4" ht="28.5" x14ac:dyDescent="0.2">
      <c r="A79" s="253" t="s">
        <v>1994</v>
      </c>
      <c r="B79" s="147" t="s">
        <v>1991</v>
      </c>
      <c r="C79" s="148">
        <v>6</v>
      </c>
      <c r="D79" s="245">
        <v>6</v>
      </c>
    </row>
    <row r="80" spans="1:4" ht="28.5" x14ac:dyDescent="0.2">
      <c r="A80" s="253" t="s">
        <v>1995</v>
      </c>
      <c r="B80" s="147" t="s">
        <v>1991</v>
      </c>
      <c r="C80" s="148">
        <v>24</v>
      </c>
      <c r="D80" s="245">
        <v>24</v>
      </c>
    </row>
    <row r="81" spans="1:4" ht="18" x14ac:dyDescent="0.2">
      <c r="A81" s="255" t="s">
        <v>2393</v>
      </c>
      <c r="B81" s="125"/>
      <c r="C81" s="254"/>
      <c r="D81" s="33"/>
    </row>
    <row r="82" spans="1:4" ht="28.5" x14ac:dyDescent="0.2">
      <c r="A82" s="250" t="s">
        <v>1997</v>
      </c>
      <c r="B82" s="147" t="s">
        <v>1991</v>
      </c>
      <c r="C82" s="251">
        <v>2</v>
      </c>
      <c r="D82" s="245">
        <v>2</v>
      </c>
    </row>
    <row r="83" spans="1:4" ht="18" x14ac:dyDescent="0.2">
      <c r="A83" s="255" t="s">
        <v>1996</v>
      </c>
      <c r="B83" s="125"/>
      <c r="C83" s="254"/>
      <c r="D83" s="33"/>
    </row>
    <row r="84" spans="1:4" ht="14.25" x14ac:dyDescent="0.2">
      <c r="A84" s="250" t="s">
        <v>1996</v>
      </c>
      <c r="B84" s="147" t="s">
        <v>1869</v>
      </c>
      <c r="C84" s="148">
        <v>1</v>
      </c>
      <c r="D84" s="245">
        <v>1</v>
      </c>
    </row>
  </sheetData>
  <mergeCells count="25">
    <mergeCell ref="A36:A41"/>
    <mergeCell ref="D36:D41"/>
    <mergeCell ref="A1:B2"/>
    <mergeCell ref="C1:C2"/>
    <mergeCell ref="D1:D2"/>
    <mergeCell ref="B3:D3"/>
    <mergeCell ref="A4:A5"/>
    <mergeCell ref="A15:A17"/>
    <mergeCell ref="D15:D17"/>
    <mergeCell ref="B29:D29"/>
    <mergeCell ref="A30:A32"/>
    <mergeCell ref="D30:D32"/>
    <mergeCell ref="A33:A35"/>
    <mergeCell ref="D33:D35"/>
    <mergeCell ref="A46:A49"/>
    <mergeCell ref="D46:D49"/>
    <mergeCell ref="D52:D55"/>
    <mergeCell ref="A56:A57"/>
    <mergeCell ref="D56:D57"/>
    <mergeCell ref="A52:A55"/>
    <mergeCell ref="A59:A60"/>
    <mergeCell ref="D59:D60"/>
    <mergeCell ref="B61:D61"/>
    <mergeCell ref="A62:A75"/>
    <mergeCell ref="D62:D75"/>
  </mergeCells>
  <printOptions horizontalCentered="1"/>
  <pageMargins left="0.78740157480314965" right="0.78740157480314965" top="0.98425196850393704" bottom="0.98425196850393704" header="0.51181102362204722" footer="0.51181102362204722"/>
  <pageSetup paperSize="9" scale="48" orientation="portrait" horizontalDpi="4294967293" r:id="rId1"/>
  <headerFooter alignWithMargins="0">
    <oddHeader>&amp;C&amp;14Utcabútorok, parkberendezések&amp;R&amp;12 3. számú melléklet</oddHeader>
    <oddFooter xml:space="preserve">&amp;RVállalkozási szerződés
 2022.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D831-BC2B-447E-BF3F-C5C466A7A49A}">
  <sheetPr>
    <tabColor rgb="FFFFFF00"/>
    <pageSetUpPr fitToPage="1"/>
  </sheetPr>
  <dimension ref="A2:D22"/>
  <sheetViews>
    <sheetView view="pageLayout" zoomScale="85" zoomScaleNormal="85" zoomScalePageLayoutView="85" workbookViewId="0">
      <selection activeCell="N4" sqref="N4"/>
    </sheetView>
  </sheetViews>
  <sheetFormatPr defaultRowHeight="15" x14ac:dyDescent="0.2"/>
  <cols>
    <col min="1" max="1" width="4.28515625" style="155" customWidth="1"/>
    <col min="2" max="2" width="33.85546875" style="154" customWidth="1"/>
    <col min="3" max="3" width="35.42578125" style="153" customWidth="1"/>
    <col min="4" max="4" width="37.28515625" style="152" customWidth="1"/>
    <col min="5" max="16384" width="9.140625" style="152"/>
  </cols>
  <sheetData>
    <row r="2" spans="1:4" s="172" customFormat="1" ht="15.75" x14ac:dyDescent="0.25">
      <c r="A2" s="165"/>
      <c r="B2" s="174" t="s">
        <v>2029</v>
      </c>
      <c r="C2" s="166" t="s">
        <v>2012</v>
      </c>
      <c r="D2" s="173"/>
    </row>
    <row r="3" spans="1:4" x14ac:dyDescent="0.2">
      <c r="A3" s="161" t="s">
        <v>59</v>
      </c>
      <c r="B3" s="164" t="s">
        <v>2028</v>
      </c>
      <c r="C3" s="163" t="s">
        <v>2027</v>
      </c>
      <c r="D3" s="168"/>
    </row>
    <row r="4" spans="1:4" x14ac:dyDescent="0.2">
      <c r="A4" s="161" t="s">
        <v>60</v>
      </c>
      <c r="B4" s="164" t="s">
        <v>2026</v>
      </c>
      <c r="C4" s="163" t="s">
        <v>2025</v>
      </c>
      <c r="D4" s="168"/>
    </row>
    <row r="5" spans="1:4" x14ac:dyDescent="0.2">
      <c r="A5" s="161" t="s">
        <v>61</v>
      </c>
      <c r="B5" s="164" t="s">
        <v>2024</v>
      </c>
      <c r="C5" s="163" t="s">
        <v>2023</v>
      </c>
      <c r="D5" s="168"/>
    </row>
    <row r="6" spans="1:4" ht="34.5" customHeight="1" x14ac:dyDescent="0.2">
      <c r="A6" s="161" t="s">
        <v>62</v>
      </c>
      <c r="B6" s="164" t="s">
        <v>2022</v>
      </c>
      <c r="C6" s="163" t="s">
        <v>2021</v>
      </c>
      <c r="D6" s="168"/>
    </row>
    <row r="7" spans="1:4" x14ac:dyDescent="0.2">
      <c r="A7" s="161" t="s">
        <v>63</v>
      </c>
      <c r="B7" s="164" t="s">
        <v>2020</v>
      </c>
      <c r="C7" s="163" t="s">
        <v>2019</v>
      </c>
      <c r="D7" s="168"/>
    </row>
    <row r="8" spans="1:4" x14ac:dyDescent="0.2">
      <c r="A8" s="161" t="s">
        <v>64</v>
      </c>
      <c r="B8" s="164" t="s">
        <v>2018</v>
      </c>
      <c r="C8" s="163" t="s">
        <v>2017</v>
      </c>
      <c r="D8" s="168"/>
    </row>
    <row r="9" spans="1:4" x14ac:dyDescent="0.2">
      <c r="A9" s="161" t="s">
        <v>65</v>
      </c>
      <c r="B9" s="162" t="s">
        <v>2016</v>
      </c>
      <c r="C9" s="163" t="s">
        <v>2015</v>
      </c>
      <c r="D9" s="168"/>
    </row>
    <row r="10" spans="1:4" ht="30" x14ac:dyDescent="0.2">
      <c r="A10" s="161" t="s">
        <v>66</v>
      </c>
      <c r="B10" s="162" t="s">
        <v>2014</v>
      </c>
      <c r="C10" s="163" t="s">
        <v>1999</v>
      </c>
      <c r="D10" s="168"/>
    </row>
    <row r="11" spans="1:4" x14ac:dyDescent="0.2">
      <c r="A11" s="171"/>
      <c r="B11" s="170"/>
      <c r="C11" s="169"/>
      <c r="D11" s="168"/>
    </row>
    <row r="12" spans="1:4" x14ac:dyDescent="0.2">
      <c r="A12" s="171"/>
      <c r="B12" s="170"/>
      <c r="C12" s="169"/>
      <c r="D12" s="168"/>
    </row>
    <row r="13" spans="1:4" ht="15.75" x14ac:dyDescent="0.2">
      <c r="A13" s="161"/>
      <c r="B13" s="167" t="s">
        <v>2013</v>
      </c>
      <c r="C13" s="166" t="s">
        <v>2012</v>
      </c>
      <c r="D13" s="165" t="s">
        <v>2011</v>
      </c>
    </row>
    <row r="14" spans="1:4" ht="30" x14ac:dyDescent="0.2">
      <c r="A14" s="161" t="s">
        <v>59</v>
      </c>
      <c r="B14" s="164" t="s">
        <v>2010</v>
      </c>
      <c r="C14" s="163" t="s">
        <v>2009</v>
      </c>
      <c r="D14" s="162" t="s">
        <v>2008</v>
      </c>
    </row>
    <row r="15" spans="1:4" ht="30" x14ac:dyDescent="0.2">
      <c r="A15" s="161" t="s">
        <v>60</v>
      </c>
      <c r="B15" s="160" t="s">
        <v>2007</v>
      </c>
      <c r="C15" s="157" t="s">
        <v>2006</v>
      </c>
      <c r="D15" s="156" t="s">
        <v>1998</v>
      </c>
    </row>
    <row r="16" spans="1:4" x14ac:dyDescent="0.2">
      <c r="A16" s="158" t="s">
        <v>61</v>
      </c>
      <c r="B16" s="160" t="s">
        <v>2005</v>
      </c>
      <c r="C16" s="157" t="s">
        <v>2004</v>
      </c>
      <c r="D16" s="156" t="s">
        <v>1998</v>
      </c>
    </row>
    <row r="17" spans="1:4" x14ac:dyDescent="0.2">
      <c r="A17" s="158" t="s">
        <v>62</v>
      </c>
      <c r="B17" s="156" t="s">
        <v>2003</v>
      </c>
      <c r="C17" s="157" t="s">
        <v>2002</v>
      </c>
      <c r="D17" s="159" t="s">
        <v>2001</v>
      </c>
    </row>
    <row r="18" spans="1:4" x14ac:dyDescent="0.2">
      <c r="A18" s="158" t="s">
        <v>63</v>
      </c>
      <c r="B18" s="156" t="s">
        <v>2000</v>
      </c>
      <c r="C18" s="157" t="s">
        <v>1999</v>
      </c>
      <c r="D18" s="156" t="s">
        <v>1998</v>
      </c>
    </row>
    <row r="19" spans="1:4" x14ac:dyDescent="0.2">
      <c r="A19" s="158" t="s">
        <v>64</v>
      </c>
      <c r="B19" s="156" t="s">
        <v>2080</v>
      </c>
      <c r="C19" s="157" t="s">
        <v>2015</v>
      </c>
      <c r="D19" s="156" t="s">
        <v>1998</v>
      </c>
    </row>
    <row r="21" spans="1:4" ht="15.75" x14ac:dyDescent="0.2">
      <c r="A21" s="158"/>
      <c r="B21" s="247" t="s">
        <v>2388</v>
      </c>
      <c r="C21" s="166" t="s">
        <v>2012</v>
      </c>
      <c r="D21" s="248"/>
    </row>
    <row r="22" spans="1:4" x14ac:dyDescent="0.2">
      <c r="A22" s="158" t="s">
        <v>59</v>
      </c>
      <c r="B22" s="156" t="s">
        <v>2389</v>
      </c>
      <c r="C22" s="157" t="s">
        <v>2390</v>
      </c>
      <c r="D22" s="249"/>
    </row>
  </sheetData>
  <phoneticPr fontId="22" type="noConversion"/>
  <pageMargins left="0.75" right="0.75" top="1" bottom="1" header="0.5" footer="0.5"/>
  <pageSetup paperSize="9" scale="79" orientation="portrait" horizontalDpi="4294967293" r:id="rId1"/>
  <headerFooter alignWithMargins="0">
    <oddHeader>&amp;C&amp;14Közterületi szökőkutak,
 automata öntözőrendszerek, ivókutak
&amp;R&amp;12 4. számú melléklet</oddHeader>
    <oddFooter xml:space="preserve">&amp;RVállalkozási szerződés
 2022.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0731-EE08-46D4-A4C0-0592B861A09D}">
  <sheetPr>
    <pageSetUpPr fitToPage="1"/>
  </sheetPr>
  <dimension ref="A1:H62"/>
  <sheetViews>
    <sheetView view="pageLayout" zoomScale="70" zoomScaleNormal="75" zoomScalePageLayoutView="70" workbookViewId="0">
      <selection activeCell="J10" sqref="J10"/>
    </sheetView>
  </sheetViews>
  <sheetFormatPr defaultRowHeight="15" x14ac:dyDescent="0.2"/>
  <cols>
    <col min="1" max="1" width="6.140625" style="190" customWidth="1"/>
    <col min="2" max="2" width="53.42578125" style="180" customWidth="1"/>
    <col min="3" max="3" width="34.85546875" style="180" customWidth="1"/>
    <col min="4" max="4" width="22.42578125" style="180" customWidth="1"/>
    <col min="5" max="5" width="27.140625" style="180" customWidth="1"/>
    <col min="6" max="6" width="9.28515625" style="180" bestFit="1" customWidth="1"/>
    <col min="7" max="7" width="19" style="180" customWidth="1"/>
    <col min="8" max="8" width="16.140625" style="180" customWidth="1"/>
    <col min="9" max="256" width="9.140625" style="180"/>
    <col min="257" max="257" width="6.140625" style="180" customWidth="1"/>
    <col min="258" max="258" width="53.42578125" style="180" customWidth="1"/>
    <col min="259" max="259" width="34.85546875" style="180" customWidth="1"/>
    <col min="260" max="260" width="22.42578125" style="180" customWidth="1"/>
    <col min="261" max="261" width="27.140625" style="180" customWidth="1"/>
    <col min="262" max="262" width="9.28515625" style="180" bestFit="1" customWidth="1"/>
    <col min="263" max="263" width="19" style="180" customWidth="1"/>
    <col min="264" max="264" width="16.140625" style="180" customWidth="1"/>
    <col min="265" max="512" width="9.140625" style="180"/>
    <col min="513" max="513" width="6.140625" style="180" customWidth="1"/>
    <col min="514" max="514" width="53.42578125" style="180" customWidth="1"/>
    <col min="515" max="515" width="34.85546875" style="180" customWidth="1"/>
    <col min="516" max="516" width="22.42578125" style="180" customWidth="1"/>
    <col min="517" max="517" width="27.140625" style="180" customWidth="1"/>
    <col min="518" max="518" width="9.28515625" style="180" bestFit="1" customWidth="1"/>
    <col min="519" max="519" width="19" style="180" customWidth="1"/>
    <col min="520" max="520" width="16.140625" style="180" customWidth="1"/>
    <col min="521" max="768" width="9.140625" style="180"/>
    <col min="769" max="769" width="6.140625" style="180" customWidth="1"/>
    <col min="770" max="770" width="53.42578125" style="180" customWidth="1"/>
    <col min="771" max="771" width="34.85546875" style="180" customWidth="1"/>
    <col min="772" max="772" width="22.42578125" style="180" customWidth="1"/>
    <col min="773" max="773" width="27.140625" style="180" customWidth="1"/>
    <col min="774" max="774" width="9.28515625" style="180" bestFit="1" customWidth="1"/>
    <col min="775" max="775" width="19" style="180" customWidth="1"/>
    <col min="776" max="776" width="16.140625" style="180" customWidth="1"/>
    <col min="777" max="1024" width="9.140625" style="180"/>
    <col min="1025" max="1025" width="6.140625" style="180" customWidth="1"/>
    <col min="1026" max="1026" width="53.42578125" style="180" customWidth="1"/>
    <col min="1027" max="1027" width="34.85546875" style="180" customWidth="1"/>
    <col min="1028" max="1028" width="22.42578125" style="180" customWidth="1"/>
    <col min="1029" max="1029" width="27.140625" style="180" customWidth="1"/>
    <col min="1030" max="1030" width="9.28515625" style="180" bestFit="1" customWidth="1"/>
    <col min="1031" max="1031" width="19" style="180" customWidth="1"/>
    <col min="1032" max="1032" width="16.140625" style="180" customWidth="1"/>
    <col min="1033" max="1280" width="9.140625" style="180"/>
    <col min="1281" max="1281" width="6.140625" style="180" customWidth="1"/>
    <col min="1282" max="1282" width="53.42578125" style="180" customWidth="1"/>
    <col min="1283" max="1283" width="34.85546875" style="180" customWidth="1"/>
    <col min="1284" max="1284" width="22.42578125" style="180" customWidth="1"/>
    <col min="1285" max="1285" width="27.140625" style="180" customWidth="1"/>
    <col min="1286" max="1286" width="9.28515625" style="180" bestFit="1" customWidth="1"/>
    <col min="1287" max="1287" width="19" style="180" customWidth="1"/>
    <col min="1288" max="1288" width="16.140625" style="180" customWidth="1"/>
    <col min="1289" max="1536" width="9.140625" style="180"/>
    <col min="1537" max="1537" width="6.140625" style="180" customWidth="1"/>
    <col min="1538" max="1538" width="53.42578125" style="180" customWidth="1"/>
    <col min="1539" max="1539" width="34.85546875" style="180" customWidth="1"/>
    <col min="1540" max="1540" width="22.42578125" style="180" customWidth="1"/>
    <col min="1541" max="1541" width="27.140625" style="180" customWidth="1"/>
    <col min="1542" max="1542" width="9.28515625" style="180" bestFit="1" customWidth="1"/>
    <col min="1543" max="1543" width="19" style="180" customWidth="1"/>
    <col min="1544" max="1544" width="16.140625" style="180" customWidth="1"/>
    <col min="1545" max="1792" width="9.140625" style="180"/>
    <col min="1793" max="1793" width="6.140625" style="180" customWidth="1"/>
    <col min="1794" max="1794" width="53.42578125" style="180" customWidth="1"/>
    <col min="1795" max="1795" width="34.85546875" style="180" customWidth="1"/>
    <col min="1796" max="1796" width="22.42578125" style="180" customWidth="1"/>
    <col min="1797" max="1797" width="27.140625" style="180" customWidth="1"/>
    <col min="1798" max="1798" width="9.28515625" style="180" bestFit="1" customWidth="1"/>
    <col min="1799" max="1799" width="19" style="180" customWidth="1"/>
    <col min="1800" max="1800" width="16.140625" style="180" customWidth="1"/>
    <col min="1801" max="2048" width="9.140625" style="180"/>
    <col min="2049" max="2049" width="6.140625" style="180" customWidth="1"/>
    <col min="2050" max="2050" width="53.42578125" style="180" customWidth="1"/>
    <col min="2051" max="2051" width="34.85546875" style="180" customWidth="1"/>
    <col min="2052" max="2052" width="22.42578125" style="180" customWidth="1"/>
    <col min="2053" max="2053" width="27.140625" style="180" customWidth="1"/>
    <col min="2054" max="2054" width="9.28515625" style="180" bestFit="1" customWidth="1"/>
    <col min="2055" max="2055" width="19" style="180" customWidth="1"/>
    <col min="2056" max="2056" width="16.140625" style="180" customWidth="1"/>
    <col min="2057" max="2304" width="9.140625" style="180"/>
    <col min="2305" max="2305" width="6.140625" style="180" customWidth="1"/>
    <col min="2306" max="2306" width="53.42578125" style="180" customWidth="1"/>
    <col min="2307" max="2307" width="34.85546875" style="180" customWidth="1"/>
    <col min="2308" max="2308" width="22.42578125" style="180" customWidth="1"/>
    <col min="2309" max="2309" width="27.140625" style="180" customWidth="1"/>
    <col min="2310" max="2310" width="9.28515625" style="180" bestFit="1" customWidth="1"/>
    <col min="2311" max="2311" width="19" style="180" customWidth="1"/>
    <col min="2312" max="2312" width="16.140625" style="180" customWidth="1"/>
    <col min="2313" max="2560" width="9.140625" style="180"/>
    <col min="2561" max="2561" width="6.140625" style="180" customWidth="1"/>
    <col min="2562" max="2562" width="53.42578125" style="180" customWidth="1"/>
    <col min="2563" max="2563" width="34.85546875" style="180" customWidth="1"/>
    <col min="2564" max="2564" width="22.42578125" style="180" customWidth="1"/>
    <col min="2565" max="2565" width="27.140625" style="180" customWidth="1"/>
    <col min="2566" max="2566" width="9.28515625" style="180" bestFit="1" customWidth="1"/>
    <col min="2567" max="2567" width="19" style="180" customWidth="1"/>
    <col min="2568" max="2568" width="16.140625" style="180" customWidth="1"/>
    <col min="2569" max="2816" width="9.140625" style="180"/>
    <col min="2817" max="2817" width="6.140625" style="180" customWidth="1"/>
    <col min="2818" max="2818" width="53.42578125" style="180" customWidth="1"/>
    <col min="2819" max="2819" width="34.85546875" style="180" customWidth="1"/>
    <col min="2820" max="2820" width="22.42578125" style="180" customWidth="1"/>
    <col min="2821" max="2821" width="27.140625" style="180" customWidth="1"/>
    <col min="2822" max="2822" width="9.28515625" style="180" bestFit="1" customWidth="1"/>
    <col min="2823" max="2823" width="19" style="180" customWidth="1"/>
    <col min="2824" max="2824" width="16.140625" style="180" customWidth="1"/>
    <col min="2825" max="3072" width="9.140625" style="180"/>
    <col min="3073" max="3073" width="6.140625" style="180" customWidth="1"/>
    <col min="3074" max="3074" width="53.42578125" style="180" customWidth="1"/>
    <col min="3075" max="3075" width="34.85546875" style="180" customWidth="1"/>
    <col min="3076" max="3076" width="22.42578125" style="180" customWidth="1"/>
    <col min="3077" max="3077" width="27.140625" style="180" customWidth="1"/>
    <col min="3078" max="3078" width="9.28515625" style="180" bestFit="1" customWidth="1"/>
    <col min="3079" max="3079" width="19" style="180" customWidth="1"/>
    <col min="3080" max="3080" width="16.140625" style="180" customWidth="1"/>
    <col min="3081" max="3328" width="9.140625" style="180"/>
    <col min="3329" max="3329" width="6.140625" style="180" customWidth="1"/>
    <col min="3330" max="3330" width="53.42578125" style="180" customWidth="1"/>
    <col min="3331" max="3331" width="34.85546875" style="180" customWidth="1"/>
    <col min="3332" max="3332" width="22.42578125" style="180" customWidth="1"/>
    <col min="3333" max="3333" width="27.140625" style="180" customWidth="1"/>
    <col min="3334" max="3334" width="9.28515625" style="180" bestFit="1" customWidth="1"/>
    <col min="3335" max="3335" width="19" style="180" customWidth="1"/>
    <col min="3336" max="3336" width="16.140625" style="180" customWidth="1"/>
    <col min="3337" max="3584" width="9.140625" style="180"/>
    <col min="3585" max="3585" width="6.140625" style="180" customWidth="1"/>
    <col min="3586" max="3586" width="53.42578125" style="180" customWidth="1"/>
    <col min="3587" max="3587" width="34.85546875" style="180" customWidth="1"/>
    <col min="3588" max="3588" width="22.42578125" style="180" customWidth="1"/>
    <col min="3589" max="3589" width="27.140625" style="180" customWidth="1"/>
    <col min="3590" max="3590" width="9.28515625" style="180" bestFit="1" customWidth="1"/>
    <col min="3591" max="3591" width="19" style="180" customWidth="1"/>
    <col min="3592" max="3592" width="16.140625" style="180" customWidth="1"/>
    <col min="3593" max="3840" width="9.140625" style="180"/>
    <col min="3841" max="3841" width="6.140625" style="180" customWidth="1"/>
    <col min="3842" max="3842" width="53.42578125" style="180" customWidth="1"/>
    <col min="3843" max="3843" width="34.85546875" style="180" customWidth="1"/>
    <col min="3844" max="3844" width="22.42578125" style="180" customWidth="1"/>
    <col min="3845" max="3845" width="27.140625" style="180" customWidth="1"/>
    <col min="3846" max="3846" width="9.28515625" style="180" bestFit="1" customWidth="1"/>
    <col min="3847" max="3847" width="19" style="180" customWidth="1"/>
    <col min="3848" max="3848" width="16.140625" style="180" customWidth="1"/>
    <col min="3849" max="4096" width="9.140625" style="180"/>
    <col min="4097" max="4097" width="6.140625" style="180" customWidth="1"/>
    <col min="4098" max="4098" width="53.42578125" style="180" customWidth="1"/>
    <col min="4099" max="4099" width="34.85546875" style="180" customWidth="1"/>
    <col min="4100" max="4100" width="22.42578125" style="180" customWidth="1"/>
    <col min="4101" max="4101" width="27.140625" style="180" customWidth="1"/>
    <col min="4102" max="4102" width="9.28515625" style="180" bestFit="1" customWidth="1"/>
    <col min="4103" max="4103" width="19" style="180" customWidth="1"/>
    <col min="4104" max="4104" width="16.140625" style="180" customWidth="1"/>
    <col min="4105" max="4352" width="9.140625" style="180"/>
    <col min="4353" max="4353" width="6.140625" style="180" customWidth="1"/>
    <col min="4354" max="4354" width="53.42578125" style="180" customWidth="1"/>
    <col min="4355" max="4355" width="34.85546875" style="180" customWidth="1"/>
    <col min="4356" max="4356" width="22.42578125" style="180" customWidth="1"/>
    <col min="4357" max="4357" width="27.140625" style="180" customWidth="1"/>
    <col min="4358" max="4358" width="9.28515625" style="180" bestFit="1" customWidth="1"/>
    <col min="4359" max="4359" width="19" style="180" customWidth="1"/>
    <col min="4360" max="4360" width="16.140625" style="180" customWidth="1"/>
    <col min="4361" max="4608" width="9.140625" style="180"/>
    <col min="4609" max="4609" width="6.140625" style="180" customWidth="1"/>
    <col min="4610" max="4610" width="53.42578125" style="180" customWidth="1"/>
    <col min="4611" max="4611" width="34.85546875" style="180" customWidth="1"/>
    <col min="4612" max="4612" width="22.42578125" style="180" customWidth="1"/>
    <col min="4613" max="4613" width="27.140625" style="180" customWidth="1"/>
    <col min="4614" max="4614" width="9.28515625" style="180" bestFit="1" customWidth="1"/>
    <col min="4615" max="4615" width="19" style="180" customWidth="1"/>
    <col min="4616" max="4616" width="16.140625" style="180" customWidth="1"/>
    <col min="4617" max="4864" width="9.140625" style="180"/>
    <col min="4865" max="4865" width="6.140625" style="180" customWidth="1"/>
    <col min="4866" max="4866" width="53.42578125" style="180" customWidth="1"/>
    <col min="4867" max="4867" width="34.85546875" style="180" customWidth="1"/>
    <col min="4868" max="4868" width="22.42578125" style="180" customWidth="1"/>
    <col min="4869" max="4869" width="27.140625" style="180" customWidth="1"/>
    <col min="4870" max="4870" width="9.28515625" style="180" bestFit="1" customWidth="1"/>
    <col min="4871" max="4871" width="19" style="180" customWidth="1"/>
    <col min="4872" max="4872" width="16.140625" style="180" customWidth="1"/>
    <col min="4873" max="5120" width="9.140625" style="180"/>
    <col min="5121" max="5121" width="6.140625" style="180" customWidth="1"/>
    <col min="5122" max="5122" width="53.42578125" style="180" customWidth="1"/>
    <col min="5123" max="5123" width="34.85546875" style="180" customWidth="1"/>
    <col min="5124" max="5124" width="22.42578125" style="180" customWidth="1"/>
    <col min="5125" max="5125" width="27.140625" style="180" customWidth="1"/>
    <col min="5126" max="5126" width="9.28515625" style="180" bestFit="1" customWidth="1"/>
    <col min="5127" max="5127" width="19" style="180" customWidth="1"/>
    <col min="5128" max="5128" width="16.140625" style="180" customWidth="1"/>
    <col min="5129" max="5376" width="9.140625" style="180"/>
    <col min="5377" max="5377" width="6.140625" style="180" customWidth="1"/>
    <col min="5378" max="5378" width="53.42578125" style="180" customWidth="1"/>
    <col min="5379" max="5379" width="34.85546875" style="180" customWidth="1"/>
    <col min="5380" max="5380" width="22.42578125" style="180" customWidth="1"/>
    <col min="5381" max="5381" width="27.140625" style="180" customWidth="1"/>
    <col min="5382" max="5382" width="9.28515625" style="180" bestFit="1" customWidth="1"/>
    <col min="5383" max="5383" width="19" style="180" customWidth="1"/>
    <col min="5384" max="5384" width="16.140625" style="180" customWidth="1"/>
    <col min="5385" max="5632" width="9.140625" style="180"/>
    <col min="5633" max="5633" width="6.140625" style="180" customWidth="1"/>
    <col min="5634" max="5634" width="53.42578125" style="180" customWidth="1"/>
    <col min="5635" max="5635" width="34.85546875" style="180" customWidth="1"/>
    <col min="5636" max="5636" width="22.42578125" style="180" customWidth="1"/>
    <col min="5637" max="5637" width="27.140625" style="180" customWidth="1"/>
    <col min="5638" max="5638" width="9.28515625" style="180" bestFit="1" customWidth="1"/>
    <col min="5639" max="5639" width="19" style="180" customWidth="1"/>
    <col min="5640" max="5640" width="16.140625" style="180" customWidth="1"/>
    <col min="5641" max="5888" width="9.140625" style="180"/>
    <col min="5889" max="5889" width="6.140625" style="180" customWidth="1"/>
    <col min="5890" max="5890" width="53.42578125" style="180" customWidth="1"/>
    <col min="5891" max="5891" width="34.85546875" style="180" customWidth="1"/>
    <col min="5892" max="5892" width="22.42578125" style="180" customWidth="1"/>
    <col min="5893" max="5893" width="27.140625" style="180" customWidth="1"/>
    <col min="5894" max="5894" width="9.28515625" style="180" bestFit="1" customWidth="1"/>
    <col min="5895" max="5895" width="19" style="180" customWidth="1"/>
    <col min="5896" max="5896" width="16.140625" style="180" customWidth="1"/>
    <col min="5897" max="6144" width="9.140625" style="180"/>
    <col min="6145" max="6145" width="6.140625" style="180" customWidth="1"/>
    <col min="6146" max="6146" width="53.42578125" style="180" customWidth="1"/>
    <col min="6147" max="6147" width="34.85546875" style="180" customWidth="1"/>
    <col min="6148" max="6148" width="22.42578125" style="180" customWidth="1"/>
    <col min="6149" max="6149" width="27.140625" style="180" customWidth="1"/>
    <col min="6150" max="6150" width="9.28515625" style="180" bestFit="1" customWidth="1"/>
    <col min="6151" max="6151" width="19" style="180" customWidth="1"/>
    <col min="6152" max="6152" width="16.140625" style="180" customWidth="1"/>
    <col min="6153" max="6400" width="9.140625" style="180"/>
    <col min="6401" max="6401" width="6.140625" style="180" customWidth="1"/>
    <col min="6402" max="6402" width="53.42578125" style="180" customWidth="1"/>
    <col min="6403" max="6403" width="34.85546875" style="180" customWidth="1"/>
    <col min="6404" max="6404" width="22.42578125" style="180" customWidth="1"/>
    <col min="6405" max="6405" width="27.140625" style="180" customWidth="1"/>
    <col min="6406" max="6406" width="9.28515625" style="180" bestFit="1" customWidth="1"/>
    <col min="6407" max="6407" width="19" style="180" customWidth="1"/>
    <col min="6408" max="6408" width="16.140625" style="180" customWidth="1"/>
    <col min="6409" max="6656" width="9.140625" style="180"/>
    <col min="6657" max="6657" width="6.140625" style="180" customWidth="1"/>
    <col min="6658" max="6658" width="53.42578125" style="180" customWidth="1"/>
    <col min="6659" max="6659" width="34.85546875" style="180" customWidth="1"/>
    <col min="6660" max="6660" width="22.42578125" style="180" customWidth="1"/>
    <col min="6661" max="6661" width="27.140625" style="180" customWidth="1"/>
    <col min="6662" max="6662" width="9.28515625" style="180" bestFit="1" customWidth="1"/>
    <col min="6663" max="6663" width="19" style="180" customWidth="1"/>
    <col min="6664" max="6664" width="16.140625" style="180" customWidth="1"/>
    <col min="6665" max="6912" width="9.140625" style="180"/>
    <col min="6913" max="6913" width="6.140625" style="180" customWidth="1"/>
    <col min="6914" max="6914" width="53.42578125" style="180" customWidth="1"/>
    <col min="6915" max="6915" width="34.85546875" style="180" customWidth="1"/>
    <col min="6916" max="6916" width="22.42578125" style="180" customWidth="1"/>
    <col min="6917" max="6917" width="27.140625" style="180" customWidth="1"/>
    <col min="6918" max="6918" width="9.28515625" style="180" bestFit="1" customWidth="1"/>
    <col min="6919" max="6919" width="19" style="180" customWidth="1"/>
    <col min="6920" max="6920" width="16.140625" style="180" customWidth="1"/>
    <col min="6921" max="7168" width="9.140625" style="180"/>
    <col min="7169" max="7169" width="6.140625" style="180" customWidth="1"/>
    <col min="7170" max="7170" width="53.42578125" style="180" customWidth="1"/>
    <col min="7171" max="7171" width="34.85546875" style="180" customWidth="1"/>
    <col min="7172" max="7172" width="22.42578125" style="180" customWidth="1"/>
    <col min="7173" max="7173" width="27.140625" style="180" customWidth="1"/>
    <col min="7174" max="7174" width="9.28515625" style="180" bestFit="1" customWidth="1"/>
    <col min="7175" max="7175" width="19" style="180" customWidth="1"/>
    <col min="7176" max="7176" width="16.140625" style="180" customWidth="1"/>
    <col min="7177" max="7424" width="9.140625" style="180"/>
    <col min="7425" max="7425" width="6.140625" style="180" customWidth="1"/>
    <col min="7426" max="7426" width="53.42578125" style="180" customWidth="1"/>
    <col min="7427" max="7427" width="34.85546875" style="180" customWidth="1"/>
    <col min="7428" max="7428" width="22.42578125" style="180" customWidth="1"/>
    <col min="7429" max="7429" width="27.140625" style="180" customWidth="1"/>
    <col min="7430" max="7430" width="9.28515625" style="180" bestFit="1" customWidth="1"/>
    <col min="7431" max="7431" width="19" style="180" customWidth="1"/>
    <col min="7432" max="7432" width="16.140625" style="180" customWidth="1"/>
    <col min="7433" max="7680" width="9.140625" style="180"/>
    <col min="7681" max="7681" width="6.140625" style="180" customWidth="1"/>
    <col min="7682" max="7682" width="53.42578125" style="180" customWidth="1"/>
    <col min="7683" max="7683" width="34.85546875" style="180" customWidth="1"/>
    <col min="7684" max="7684" width="22.42578125" style="180" customWidth="1"/>
    <col min="7685" max="7685" width="27.140625" style="180" customWidth="1"/>
    <col min="7686" max="7686" width="9.28515625" style="180" bestFit="1" customWidth="1"/>
    <col min="7687" max="7687" width="19" style="180" customWidth="1"/>
    <col min="7688" max="7688" width="16.140625" style="180" customWidth="1"/>
    <col min="7689" max="7936" width="9.140625" style="180"/>
    <col min="7937" max="7937" width="6.140625" style="180" customWidth="1"/>
    <col min="7938" max="7938" width="53.42578125" style="180" customWidth="1"/>
    <col min="7939" max="7939" width="34.85546875" style="180" customWidth="1"/>
    <col min="7940" max="7940" width="22.42578125" style="180" customWidth="1"/>
    <col min="7941" max="7941" width="27.140625" style="180" customWidth="1"/>
    <col min="7942" max="7942" width="9.28515625" style="180" bestFit="1" customWidth="1"/>
    <col min="7943" max="7943" width="19" style="180" customWidth="1"/>
    <col min="7944" max="7944" width="16.140625" style="180" customWidth="1"/>
    <col min="7945" max="8192" width="9.140625" style="180"/>
    <col min="8193" max="8193" width="6.140625" style="180" customWidth="1"/>
    <col min="8194" max="8194" width="53.42578125" style="180" customWidth="1"/>
    <col min="8195" max="8195" width="34.85546875" style="180" customWidth="1"/>
    <col min="8196" max="8196" width="22.42578125" style="180" customWidth="1"/>
    <col min="8197" max="8197" width="27.140625" style="180" customWidth="1"/>
    <col min="8198" max="8198" width="9.28515625" style="180" bestFit="1" customWidth="1"/>
    <col min="8199" max="8199" width="19" style="180" customWidth="1"/>
    <col min="8200" max="8200" width="16.140625" style="180" customWidth="1"/>
    <col min="8201" max="8448" width="9.140625" style="180"/>
    <col min="8449" max="8449" width="6.140625" style="180" customWidth="1"/>
    <col min="8450" max="8450" width="53.42578125" style="180" customWidth="1"/>
    <col min="8451" max="8451" width="34.85546875" style="180" customWidth="1"/>
    <col min="8452" max="8452" width="22.42578125" style="180" customWidth="1"/>
    <col min="8453" max="8453" width="27.140625" style="180" customWidth="1"/>
    <col min="8454" max="8454" width="9.28515625" style="180" bestFit="1" customWidth="1"/>
    <col min="8455" max="8455" width="19" style="180" customWidth="1"/>
    <col min="8456" max="8456" width="16.140625" style="180" customWidth="1"/>
    <col min="8457" max="8704" width="9.140625" style="180"/>
    <col min="8705" max="8705" width="6.140625" style="180" customWidth="1"/>
    <col min="8706" max="8706" width="53.42578125" style="180" customWidth="1"/>
    <col min="8707" max="8707" width="34.85546875" style="180" customWidth="1"/>
    <col min="8708" max="8708" width="22.42578125" style="180" customWidth="1"/>
    <col min="8709" max="8709" width="27.140625" style="180" customWidth="1"/>
    <col min="8710" max="8710" width="9.28515625" style="180" bestFit="1" customWidth="1"/>
    <col min="8711" max="8711" width="19" style="180" customWidth="1"/>
    <col min="8712" max="8712" width="16.140625" style="180" customWidth="1"/>
    <col min="8713" max="8960" width="9.140625" style="180"/>
    <col min="8961" max="8961" width="6.140625" style="180" customWidth="1"/>
    <col min="8962" max="8962" width="53.42578125" style="180" customWidth="1"/>
    <col min="8963" max="8963" width="34.85546875" style="180" customWidth="1"/>
    <col min="8964" max="8964" width="22.42578125" style="180" customWidth="1"/>
    <col min="8965" max="8965" width="27.140625" style="180" customWidth="1"/>
    <col min="8966" max="8966" width="9.28515625" style="180" bestFit="1" customWidth="1"/>
    <col min="8967" max="8967" width="19" style="180" customWidth="1"/>
    <col min="8968" max="8968" width="16.140625" style="180" customWidth="1"/>
    <col min="8969" max="9216" width="9.140625" style="180"/>
    <col min="9217" max="9217" width="6.140625" style="180" customWidth="1"/>
    <col min="9218" max="9218" width="53.42578125" style="180" customWidth="1"/>
    <col min="9219" max="9219" width="34.85546875" style="180" customWidth="1"/>
    <col min="9220" max="9220" width="22.42578125" style="180" customWidth="1"/>
    <col min="9221" max="9221" width="27.140625" style="180" customWidth="1"/>
    <col min="9222" max="9222" width="9.28515625" style="180" bestFit="1" customWidth="1"/>
    <col min="9223" max="9223" width="19" style="180" customWidth="1"/>
    <col min="9224" max="9224" width="16.140625" style="180" customWidth="1"/>
    <col min="9225" max="9472" width="9.140625" style="180"/>
    <col min="9473" max="9473" width="6.140625" style="180" customWidth="1"/>
    <col min="9474" max="9474" width="53.42578125" style="180" customWidth="1"/>
    <col min="9475" max="9475" width="34.85546875" style="180" customWidth="1"/>
    <col min="9476" max="9476" width="22.42578125" style="180" customWidth="1"/>
    <col min="9477" max="9477" width="27.140625" style="180" customWidth="1"/>
    <col min="9478" max="9478" width="9.28515625" style="180" bestFit="1" customWidth="1"/>
    <col min="9479" max="9479" width="19" style="180" customWidth="1"/>
    <col min="9480" max="9480" width="16.140625" style="180" customWidth="1"/>
    <col min="9481" max="9728" width="9.140625" style="180"/>
    <col min="9729" max="9729" width="6.140625" style="180" customWidth="1"/>
    <col min="9730" max="9730" width="53.42578125" style="180" customWidth="1"/>
    <col min="9731" max="9731" width="34.85546875" style="180" customWidth="1"/>
    <col min="9732" max="9732" width="22.42578125" style="180" customWidth="1"/>
    <col min="9733" max="9733" width="27.140625" style="180" customWidth="1"/>
    <col min="9734" max="9734" width="9.28515625" style="180" bestFit="1" customWidth="1"/>
    <col min="9735" max="9735" width="19" style="180" customWidth="1"/>
    <col min="9736" max="9736" width="16.140625" style="180" customWidth="1"/>
    <col min="9737" max="9984" width="9.140625" style="180"/>
    <col min="9985" max="9985" width="6.140625" style="180" customWidth="1"/>
    <col min="9986" max="9986" width="53.42578125" style="180" customWidth="1"/>
    <col min="9987" max="9987" width="34.85546875" style="180" customWidth="1"/>
    <col min="9988" max="9988" width="22.42578125" style="180" customWidth="1"/>
    <col min="9989" max="9989" width="27.140625" style="180" customWidth="1"/>
    <col min="9990" max="9990" width="9.28515625" style="180" bestFit="1" customWidth="1"/>
    <col min="9991" max="9991" width="19" style="180" customWidth="1"/>
    <col min="9992" max="9992" width="16.140625" style="180" customWidth="1"/>
    <col min="9993" max="10240" width="9.140625" style="180"/>
    <col min="10241" max="10241" width="6.140625" style="180" customWidth="1"/>
    <col min="10242" max="10242" width="53.42578125" style="180" customWidth="1"/>
    <col min="10243" max="10243" width="34.85546875" style="180" customWidth="1"/>
    <col min="10244" max="10244" width="22.42578125" style="180" customWidth="1"/>
    <col min="10245" max="10245" width="27.140625" style="180" customWidth="1"/>
    <col min="10246" max="10246" width="9.28515625" style="180" bestFit="1" customWidth="1"/>
    <col min="10247" max="10247" width="19" style="180" customWidth="1"/>
    <col min="10248" max="10248" width="16.140625" style="180" customWidth="1"/>
    <col min="10249" max="10496" width="9.140625" style="180"/>
    <col min="10497" max="10497" width="6.140625" style="180" customWidth="1"/>
    <col min="10498" max="10498" width="53.42578125" style="180" customWidth="1"/>
    <col min="10499" max="10499" width="34.85546875" style="180" customWidth="1"/>
    <col min="10500" max="10500" width="22.42578125" style="180" customWidth="1"/>
    <col min="10501" max="10501" width="27.140625" style="180" customWidth="1"/>
    <col min="10502" max="10502" width="9.28515625" style="180" bestFit="1" customWidth="1"/>
    <col min="10503" max="10503" width="19" style="180" customWidth="1"/>
    <col min="10504" max="10504" width="16.140625" style="180" customWidth="1"/>
    <col min="10505" max="10752" width="9.140625" style="180"/>
    <col min="10753" max="10753" width="6.140625" style="180" customWidth="1"/>
    <col min="10754" max="10754" width="53.42578125" style="180" customWidth="1"/>
    <col min="10755" max="10755" width="34.85546875" style="180" customWidth="1"/>
    <col min="10756" max="10756" width="22.42578125" style="180" customWidth="1"/>
    <col min="10757" max="10757" width="27.140625" style="180" customWidth="1"/>
    <col min="10758" max="10758" width="9.28515625" style="180" bestFit="1" customWidth="1"/>
    <col min="10759" max="10759" width="19" style="180" customWidth="1"/>
    <col min="10760" max="10760" width="16.140625" style="180" customWidth="1"/>
    <col min="10761" max="11008" width="9.140625" style="180"/>
    <col min="11009" max="11009" width="6.140625" style="180" customWidth="1"/>
    <col min="11010" max="11010" width="53.42578125" style="180" customWidth="1"/>
    <col min="11011" max="11011" width="34.85546875" style="180" customWidth="1"/>
    <col min="11012" max="11012" width="22.42578125" style="180" customWidth="1"/>
    <col min="11013" max="11013" width="27.140625" style="180" customWidth="1"/>
    <col min="11014" max="11014" width="9.28515625" style="180" bestFit="1" customWidth="1"/>
    <col min="11015" max="11015" width="19" style="180" customWidth="1"/>
    <col min="11016" max="11016" width="16.140625" style="180" customWidth="1"/>
    <col min="11017" max="11264" width="9.140625" style="180"/>
    <col min="11265" max="11265" width="6.140625" style="180" customWidth="1"/>
    <col min="11266" max="11266" width="53.42578125" style="180" customWidth="1"/>
    <col min="11267" max="11267" width="34.85546875" style="180" customWidth="1"/>
    <col min="11268" max="11268" width="22.42578125" style="180" customWidth="1"/>
    <col min="11269" max="11269" width="27.140625" style="180" customWidth="1"/>
    <col min="11270" max="11270" width="9.28515625" style="180" bestFit="1" customWidth="1"/>
    <col min="11271" max="11271" width="19" style="180" customWidth="1"/>
    <col min="11272" max="11272" width="16.140625" style="180" customWidth="1"/>
    <col min="11273" max="11520" width="9.140625" style="180"/>
    <col min="11521" max="11521" width="6.140625" style="180" customWidth="1"/>
    <col min="11522" max="11522" width="53.42578125" style="180" customWidth="1"/>
    <col min="11523" max="11523" width="34.85546875" style="180" customWidth="1"/>
    <col min="11524" max="11524" width="22.42578125" style="180" customWidth="1"/>
    <col min="11525" max="11525" width="27.140625" style="180" customWidth="1"/>
    <col min="11526" max="11526" width="9.28515625" style="180" bestFit="1" customWidth="1"/>
    <col min="11527" max="11527" width="19" style="180" customWidth="1"/>
    <col min="11528" max="11528" width="16.140625" style="180" customWidth="1"/>
    <col min="11529" max="11776" width="9.140625" style="180"/>
    <col min="11777" max="11777" width="6.140625" style="180" customWidth="1"/>
    <col min="11778" max="11778" width="53.42578125" style="180" customWidth="1"/>
    <col min="11779" max="11779" width="34.85546875" style="180" customWidth="1"/>
    <col min="11780" max="11780" width="22.42578125" style="180" customWidth="1"/>
    <col min="11781" max="11781" width="27.140625" style="180" customWidth="1"/>
    <col min="11782" max="11782" width="9.28515625" style="180" bestFit="1" customWidth="1"/>
    <col min="11783" max="11783" width="19" style="180" customWidth="1"/>
    <col min="11784" max="11784" width="16.140625" style="180" customWidth="1"/>
    <col min="11785" max="12032" width="9.140625" style="180"/>
    <col min="12033" max="12033" width="6.140625" style="180" customWidth="1"/>
    <col min="12034" max="12034" width="53.42578125" style="180" customWidth="1"/>
    <col min="12035" max="12035" width="34.85546875" style="180" customWidth="1"/>
    <col min="12036" max="12036" width="22.42578125" style="180" customWidth="1"/>
    <col min="12037" max="12037" width="27.140625" style="180" customWidth="1"/>
    <col min="12038" max="12038" width="9.28515625" style="180" bestFit="1" customWidth="1"/>
    <col min="12039" max="12039" width="19" style="180" customWidth="1"/>
    <col min="12040" max="12040" width="16.140625" style="180" customWidth="1"/>
    <col min="12041" max="12288" width="9.140625" style="180"/>
    <col min="12289" max="12289" width="6.140625" style="180" customWidth="1"/>
    <col min="12290" max="12290" width="53.42578125" style="180" customWidth="1"/>
    <col min="12291" max="12291" width="34.85546875" style="180" customWidth="1"/>
    <col min="12292" max="12292" width="22.42578125" style="180" customWidth="1"/>
    <col min="12293" max="12293" width="27.140625" style="180" customWidth="1"/>
    <col min="12294" max="12294" width="9.28515625" style="180" bestFit="1" customWidth="1"/>
    <col min="12295" max="12295" width="19" style="180" customWidth="1"/>
    <col min="12296" max="12296" width="16.140625" style="180" customWidth="1"/>
    <col min="12297" max="12544" width="9.140625" style="180"/>
    <col min="12545" max="12545" width="6.140625" style="180" customWidth="1"/>
    <col min="12546" max="12546" width="53.42578125" style="180" customWidth="1"/>
    <col min="12547" max="12547" width="34.85546875" style="180" customWidth="1"/>
    <col min="12548" max="12548" width="22.42578125" style="180" customWidth="1"/>
    <col min="12549" max="12549" width="27.140625" style="180" customWidth="1"/>
    <col min="12550" max="12550" width="9.28515625" style="180" bestFit="1" customWidth="1"/>
    <col min="12551" max="12551" width="19" style="180" customWidth="1"/>
    <col min="12552" max="12552" width="16.140625" style="180" customWidth="1"/>
    <col min="12553" max="12800" width="9.140625" style="180"/>
    <col min="12801" max="12801" width="6.140625" style="180" customWidth="1"/>
    <col min="12802" max="12802" width="53.42578125" style="180" customWidth="1"/>
    <col min="12803" max="12803" width="34.85546875" style="180" customWidth="1"/>
    <col min="12804" max="12804" width="22.42578125" style="180" customWidth="1"/>
    <col min="12805" max="12805" width="27.140625" style="180" customWidth="1"/>
    <col min="12806" max="12806" width="9.28515625" style="180" bestFit="1" customWidth="1"/>
    <col min="12807" max="12807" width="19" style="180" customWidth="1"/>
    <col min="12808" max="12808" width="16.140625" style="180" customWidth="1"/>
    <col min="12809" max="13056" width="9.140625" style="180"/>
    <col min="13057" max="13057" width="6.140625" style="180" customWidth="1"/>
    <col min="13058" max="13058" width="53.42578125" style="180" customWidth="1"/>
    <col min="13059" max="13059" width="34.85546875" style="180" customWidth="1"/>
    <col min="13060" max="13060" width="22.42578125" style="180" customWidth="1"/>
    <col min="13061" max="13061" width="27.140625" style="180" customWidth="1"/>
    <col min="13062" max="13062" width="9.28515625" style="180" bestFit="1" customWidth="1"/>
    <col min="13063" max="13063" width="19" style="180" customWidth="1"/>
    <col min="13064" max="13064" width="16.140625" style="180" customWidth="1"/>
    <col min="13065" max="13312" width="9.140625" style="180"/>
    <col min="13313" max="13313" width="6.140625" style="180" customWidth="1"/>
    <col min="13314" max="13314" width="53.42578125" style="180" customWidth="1"/>
    <col min="13315" max="13315" width="34.85546875" style="180" customWidth="1"/>
    <col min="13316" max="13316" width="22.42578125" style="180" customWidth="1"/>
    <col min="13317" max="13317" width="27.140625" style="180" customWidth="1"/>
    <col min="13318" max="13318" width="9.28515625" style="180" bestFit="1" customWidth="1"/>
    <col min="13319" max="13319" width="19" style="180" customWidth="1"/>
    <col min="13320" max="13320" width="16.140625" style="180" customWidth="1"/>
    <col min="13321" max="13568" width="9.140625" style="180"/>
    <col min="13569" max="13569" width="6.140625" style="180" customWidth="1"/>
    <col min="13570" max="13570" width="53.42578125" style="180" customWidth="1"/>
    <col min="13571" max="13571" width="34.85546875" style="180" customWidth="1"/>
    <col min="13572" max="13572" width="22.42578125" style="180" customWidth="1"/>
    <col min="13573" max="13573" width="27.140625" style="180" customWidth="1"/>
    <col min="13574" max="13574" width="9.28515625" style="180" bestFit="1" customWidth="1"/>
    <col min="13575" max="13575" width="19" style="180" customWidth="1"/>
    <col min="13576" max="13576" width="16.140625" style="180" customWidth="1"/>
    <col min="13577" max="13824" width="9.140625" style="180"/>
    <col min="13825" max="13825" width="6.140625" style="180" customWidth="1"/>
    <col min="13826" max="13826" width="53.42578125" style="180" customWidth="1"/>
    <col min="13827" max="13827" width="34.85546875" style="180" customWidth="1"/>
    <col min="13828" max="13828" width="22.42578125" style="180" customWidth="1"/>
    <col min="13829" max="13829" width="27.140625" style="180" customWidth="1"/>
    <col min="13830" max="13830" width="9.28515625" style="180" bestFit="1" customWidth="1"/>
    <col min="13831" max="13831" width="19" style="180" customWidth="1"/>
    <col min="13832" max="13832" width="16.140625" style="180" customWidth="1"/>
    <col min="13833" max="14080" width="9.140625" style="180"/>
    <col min="14081" max="14081" width="6.140625" style="180" customWidth="1"/>
    <col min="14082" max="14082" width="53.42578125" style="180" customWidth="1"/>
    <col min="14083" max="14083" width="34.85546875" style="180" customWidth="1"/>
    <col min="14084" max="14084" width="22.42578125" style="180" customWidth="1"/>
    <col min="14085" max="14085" width="27.140625" style="180" customWidth="1"/>
    <col min="14086" max="14086" width="9.28515625" style="180" bestFit="1" customWidth="1"/>
    <col min="14087" max="14087" width="19" style="180" customWidth="1"/>
    <col min="14088" max="14088" width="16.140625" style="180" customWidth="1"/>
    <col min="14089" max="14336" width="9.140625" style="180"/>
    <col min="14337" max="14337" width="6.140625" style="180" customWidth="1"/>
    <col min="14338" max="14338" width="53.42578125" style="180" customWidth="1"/>
    <col min="14339" max="14339" width="34.85546875" style="180" customWidth="1"/>
    <col min="14340" max="14340" width="22.42578125" style="180" customWidth="1"/>
    <col min="14341" max="14341" width="27.140625" style="180" customWidth="1"/>
    <col min="14342" max="14342" width="9.28515625" style="180" bestFit="1" customWidth="1"/>
    <col min="14343" max="14343" width="19" style="180" customWidth="1"/>
    <col min="14344" max="14344" width="16.140625" style="180" customWidth="1"/>
    <col min="14345" max="14592" width="9.140625" style="180"/>
    <col min="14593" max="14593" width="6.140625" style="180" customWidth="1"/>
    <col min="14594" max="14594" width="53.42578125" style="180" customWidth="1"/>
    <col min="14595" max="14595" width="34.85546875" style="180" customWidth="1"/>
    <col min="14596" max="14596" width="22.42578125" style="180" customWidth="1"/>
    <col min="14597" max="14597" width="27.140625" style="180" customWidth="1"/>
    <col min="14598" max="14598" width="9.28515625" style="180" bestFit="1" customWidth="1"/>
    <col min="14599" max="14599" width="19" style="180" customWidth="1"/>
    <col min="14600" max="14600" width="16.140625" style="180" customWidth="1"/>
    <col min="14601" max="14848" width="9.140625" style="180"/>
    <col min="14849" max="14849" width="6.140625" style="180" customWidth="1"/>
    <col min="14850" max="14850" width="53.42578125" style="180" customWidth="1"/>
    <col min="14851" max="14851" width="34.85546875" style="180" customWidth="1"/>
    <col min="14852" max="14852" width="22.42578125" style="180" customWidth="1"/>
    <col min="14853" max="14853" width="27.140625" style="180" customWidth="1"/>
    <col min="14854" max="14854" width="9.28515625" style="180" bestFit="1" customWidth="1"/>
    <col min="14855" max="14855" width="19" style="180" customWidth="1"/>
    <col min="14856" max="14856" width="16.140625" style="180" customWidth="1"/>
    <col min="14857" max="15104" width="9.140625" style="180"/>
    <col min="15105" max="15105" width="6.140625" style="180" customWidth="1"/>
    <col min="15106" max="15106" width="53.42578125" style="180" customWidth="1"/>
    <col min="15107" max="15107" width="34.85546875" style="180" customWidth="1"/>
    <col min="15108" max="15108" width="22.42578125" style="180" customWidth="1"/>
    <col min="15109" max="15109" width="27.140625" style="180" customWidth="1"/>
    <col min="15110" max="15110" width="9.28515625" style="180" bestFit="1" customWidth="1"/>
    <col min="15111" max="15111" width="19" style="180" customWidth="1"/>
    <col min="15112" max="15112" width="16.140625" style="180" customWidth="1"/>
    <col min="15113" max="15360" width="9.140625" style="180"/>
    <col min="15361" max="15361" width="6.140625" style="180" customWidth="1"/>
    <col min="15362" max="15362" width="53.42578125" style="180" customWidth="1"/>
    <col min="15363" max="15363" width="34.85546875" style="180" customWidth="1"/>
    <col min="15364" max="15364" width="22.42578125" style="180" customWidth="1"/>
    <col min="15365" max="15365" width="27.140625" style="180" customWidth="1"/>
    <col min="15366" max="15366" width="9.28515625" style="180" bestFit="1" customWidth="1"/>
    <col min="15367" max="15367" width="19" style="180" customWidth="1"/>
    <col min="15368" max="15368" width="16.140625" style="180" customWidth="1"/>
    <col min="15369" max="15616" width="9.140625" style="180"/>
    <col min="15617" max="15617" width="6.140625" style="180" customWidth="1"/>
    <col min="15618" max="15618" width="53.42578125" style="180" customWidth="1"/>
    <col min="15619" max="15619" width="34.85546875" style="180" customWidth="1"/>
    <col min="15620" max="15620" width="22.42578125" style="180" customWidth="1"/>
    <col min="15621" max="15621" width="27.140625" style="180" customWidth="1"/>
    <col min="15622" max="15622" width="9.28515625" style="180" bestFit="1" customWidth="1"/>
    <col min="15623" max="15623" width="19" style="180" customWidth="1"/>
    <col min="15624" max="15624" width="16.140625" style="180" customWidth="1"/>
    <col min="15625" max="15872" width="9.140625" style="180"/>
    <col min="15873" max="15873" width="6.140625" style="180" customWidth="1"/>
    <col min="15874" max="15874" width="53.42578125" style="180" customWidth="1"/>
    <col min="15875" max="15875" width="34.85546875" style="180" customWidth="1"/>
    <col min="15876" max="15876" width="22.42578125" style="180" customWidth="1"/>
    <col min="15877" max="15877" width="27.140625" style="180" customWidth="1"/>
    <col min="15878" max="15878" width="9.28515625" style="180" bestFit="1" customWidth="1"/>
    <col min="15879" max="15879" width="19" style="180" customWidth="1"/>
    <col min="15880" max="15880" width="16.140625" style="180" customWidth="1"/>
    <col min="15881" max="16128" width="9.140625" style="180"/>
    <col min="16129" max="16129" width="6.140625" style="180" customWidth="1"/>
    <col min="16130" max="16130" width="53.42578125" style="180" customWidth="1"/>
    <col min="16131" max="16131" width="34.85546875" style="180" customWidth="1"/>
    <col min="16132" max="16132" width="22.42578125" style="180" customWidth="1"/>
    <col min="16133" max="16133" width="27.140625" style="180" customWidth="1"/>
    <col min="16134" max="16134" width="9.28515625" style="180" bestFit="1" customWidth="1"/>
    <col min="16135" max="16135" width="19" style="180" customWidth="1"/>
    <col min="16136" max="16136" width="16.140625" style="180" customWidth="1"/>
    <col min="16137" max="16384" width="9.140625" style="180"/>
  </cols>
  <sheetData>
    <row r="1" spans="1:8" ht="15.75" x14ac:dyDescent="0.2">
      <c r="A1" s="175"/>
      <c r="B1" s="176" t="s">
        <v>2030</v>
      </c>
      <c r="C1" s="176" t="s">
        <v>2031</v>
      </c>
      <c r="D1" s="177" t="s">
        <v>1917</v>
      </c>
      <c r="E1" s="178" t="s">
        <v>2032</v>
      </c>
      <c r="F1" s="178" t="s">
        <v>2033</v>
      </c>
      <c r="G1" s="179" t="s">
        <v>2034</v>
      </c>
      <c r="H1" s="178" t="s">
        <v>2035</v>
      </c>
    </row>
    <row r="2" spans="1:8" ht="19.5" customHeight="1" x14ac:dyDescent="0.2">
      <c r="A2" s="175" t="s">
        <v>59</v>
      </c>
      <c r="B2" s="181" t="s">
        <v>2036</v>
      </c>
      <c r="C2" s="181" t="s">
        <v>2037</v>
      </c>
      <c r="D2" s="182" t="s">
        <v>2038</v>
      </c>
      <c r="E2" s="183" t="s">
        <v>2039</v>
      </c>
      <c r="F2" s="175">
        <v>1930</v>
      </c>
      <c r="G2" s="184">
        <v>3000000</v>
      </c>
      <c r="H2" s="183" t="s">
        <v>2040</v>
      </c>
    </row>
    <row r="3" spans="1:8" ht="19.5" customHeight="1" x14ac:dyDescent="0.2">
      <c r="A3" s="175" t="s">
        <v>60</v>
      </c>
      <c r="B3" s="181" t="s">
        <v>2041</v>
      </c>
      <c r="C3" s="181" t="s">
        <v>2042</v>
      </c>
      <c r="D3" s="182" t="s">
        <v>2043</v>
      </c>
      <c r="E3" s="183" t="s">
        <v>2044</v>
      </c>
      <c r="F3" s="175">
        <v>1987</v>
      </c>
      <c r="G3" s="184">
        <v>10000000</v>
      </c>
      <c r="H3" s="183" t="s">
        <v>2045</v>
      </c>
    </row>
    <row r="4" spans="1:8" ht="19.5" customHeight="1" x14ac:dyDescent="0.2">
      <c r="A4" s="175" t="s">
        <v>61</v>
      </c>
      <c r="B4" s="181" t="s">
        <v>2046</v>
      </c>
      <c r="C4" s="181" t="s">
        <v>1776</v>
      </c>
      <c r="D4" s="182" t="s">
        <v>1775</v>
      </c>
      <c r="E4" s="183" t="s">
        <v>2047</v>
      </c>
      <c r="F4" s="175">
        <v>1950</v>
      </c>
      <c r="G4" s="184">
        <v>1000000</v>
      </c>
      <c r="H4" s="183" t="s">
        <v>2048</v>
      </c>
    </row>
    <row r="5" spans="1:8" ht="19.5" customHeight="1" x14ac:dyDescent="0.2">
      <c r="A5" s="175" t="s">
        <v>62</v>
      </c>
      <c r="B5" s="181" t="s">
        <v>2049</v>
      </c>
      <c r="C5" s="181" t="s">
        <v>1926</v>
      </c>
      <c r="D5" s="182" t="s">
        <v>2050</v>
      </c>
      <c r="E5" s="183" t="s">
        <v>2051</v>
      </c>
      <c r="F5" s="175">
        <v>1869</v>
      </c>
      <c r="G5" s="184">
        <v>80000000</v>
      </c>
      <c r="H5" s="183" t="s">
        <v>432</v>
      </c>
    </row>
    <row r="6" spans="1:8" ht="19.5" customHeight="1" x14ac:dyDescent="0.2">
      <c r="A6" s="175" t="s">
        <v>63</v>
      </c>
      <c r="B6" s="181" t="s">
        <v>2052</v>
      </c>
      <c r="C6" s="181" t="s">
        <v>2053</v>
      </c>
      <c r="D6" s="182" t="s">
        <v>2054</v>
      </c>
      <c r="E6" s="183" t="s">
        <v>2055</v>
      </c>
      <c r="F6" s="175">
        <v>1909</v>
      </c>
      <c r="G6" s="184">
        <v>60000000</v>
      </c>
      <c r="H6" s="183" t="s">
        <v>2045</v>
      </c>
    </row>
    <row r="7" spans="1:8" ht="19.5" customHeight="1" x14ac:dyDescent="0.2">
      <c r="A7" s="175" t="s">
        <v>64</v>
      </c>
      <c r="B7" s="181" t="s">
        <v>2056</v>
      </c>
      <c r="C7" s="181" t="s">
        <v>2057</v>
      </c>
      <c r="D7" s="182" t="s">
        <v>2058</v>
      </c>
      <c r="E7" s="183" t="s">
        <v>2059</v>
      </c>
      <c r="F7" s="175">
        <v>1983</v>
      </c>
      <c r="G7" s="184">
        <v>25000000</v>
      </c>
      <c r="H7" s="183" t="s">
        <v>2045</v>
      </c>
    </row>
    <row r="8" spans="1:8" ht="18.75" customHeight="1" x14ac:dyDescent="0.2">
      <c r="A8" s="175" t="s">
        <v>65</v>
      </c>
      <c r="B8" s="181" t="s">
        <v>2060</v>
      </c>
      <c r="C8" s="181" t="s">
        <v>2061</v>
      </c>
      <c r="D8" s="182" t="s">
        <v>2062</v>
      </c>
      <c r="E8" s="183" t="s">
        <v>2039</v>
      </c>
      <c r="F8" s="175">
        <v>1938</v>
      </c>
      <c r="G8" s="184">
        <v>70000000</v>
      </c>
      <c r="H8" s="183" t="s">
        <v>2045</v>
      </c>
    </row>
    <row r="9" spans="1:8" ht="20.25" customHeight="1" x14ac:dyDescent="0.2">
      <c r="A9" s="175" t="s">
        <v>66</v>
      </c>
      <c r="B9" s="181" t="s">
        <v>2063</v>
      </c>
      <c r="C9" s="181" t="s">
        <v>2064</v>
      </c>
      <c r="D9" s="182" t="s">
        <v>2065</v>
      </c>
      <c r="E9" s="183" t="s">
        <v>2066</v>
      </c>
      <c r="F9" s="175">
        <v>1954</v>
      </c>
      <c r="G9" s="184">
        <v>25000000</v>
      </c>
      <c r="H9" s="183" t="s">
        <v>2045</v>
      </c>
    </row>
    <row r="10" spans="1:8" ht="19.5" customHeight="1" x14ac:dyDescent="0.2">
      <c r="A10" s="175" t="s">
        <v>67</v>
      </c>
      <c r="B10" s="181" t="s">
        <v>2067</v>
      </c>
      <c r="C10" s="181" t="s">
        <v>2068</v>
      </c>
      <c r="D10" s="182" t="s">
        <v>2069</v>
      </c>
      <c r="E10" s="183" t="s">
        <v>2070</v>
      </c>
      <c r="F10" s="175">
        <v>1980</v>
      </c>
      <c r="G10" s="184">
        <v>25000000</v>
      </c>
      <c r="H10" s="183" t="s">
        <v>2045</v>
      </c>
    </row>
    <row r="11" spans="1:8" ht="19.5" customHeight="1" x14ac:dyDescent="0.2">
      <c r="A11" s="175" t="s">
        <v>68</v>
      </c>
      <c r="B11" s="181" t="s">
        <v>2071</v>
      </c>
      <c r="C11" s="181" t="s">
        <v>2072</v>
      </c>
      <c r="D11" s="182" t="s">
        <v>2073</v>
      </c>
      <c r="E11" s="183" t="s">
        <v>2074</v>
      </c>
      <c r="F11" s="175">
        <v>1943</v>
      </c>
      <c r="G11" s="184">
        <v>3000000</v>
      </c>
      <c r="H11" s="183" t="s">
        <v>432</v>
      </c>
    </row>
    <row r="12" spans="1:8" ht="19.5" customHeight="1" x14ac:dyDescent="0.2">
      <c r="A12" s="175" t="s">
        <v>69</v>
      </c>
      <c r="B12" s="181" t="s">
        <v>2075</v>
      </c>
      <c r="C12" s="181" t="s">
        <v>2003</v>
      </c>
      <c r="D12" s="182" t="s">
        <v>2076</v>
      </c>
      <c r="E12" s="183" t="s">
        <v>2055</v>
      </c>
      <c r="F12" s="175">
        <v>1907</v>
      </c>
      <c r="G12" s="184">
        <v>60000000</v>
      </c>
      <c r="H12" s="183" t="s">
        <v>2045</v>
      </c>
    </row>
    <row r="13" spans="1:8" ht="20.25" customHeight="1" x14ac:dyDescent="0.2">
      <c r="A13" s="175" t="s">
        <v>70</v>
      </c>
      <c r="B13" s="181" t="s">
        <v>2077</v>
      </c>
      <c r="C13" s="181" t="s">
        <v>2003</v>
      </c>
      <c r="D13" s="182" t="s">
        <v>2076</v>
      </c>
      <c r="E13" s="183" t="s">
        <v>2078</v>
      </c>
      <c r="F13" s="175">
        <v>1986</v>
      </c>
      <c r="G13" s="184">
        <v>2000000</v>
      </c>
      <c r="H13" s="183" t="s">
        <v>2048</v>
      </c>
    </row>
    <row r="14" spans="1:8" ht="20.25" customHeight="1" x14ac:dyDescent="0.2">
      <c r="A14" s="175" t="s">
        <v>71</v>
      </c>
      <c r="B14" s="181" t="s">
        <v>2079</v>
      </c>
      <c r="C14" s="181" t="s">
        <v>2080</v>
      </c>
      <c r="D14" s="182" t="s">
        <v>2015</v>
      </c>
      <c r="E14" s="183" t="s">
        <v>2081</v>
      </c>
      <c r="F14" s="175">
        <v>1896</v>
      </c>
      <c r="G14" s="184">
        <v>60000000</v>
      </c>
      <c r="H14" s="183" t="s">
        <v>2045</v>
      </c>
    </row>
    <row r="15" spans="1:8" ht="19.5" customHeight="1" x14ac:dyDescent="0.2">
      <c r="A15" s="175" t="s">
        <v>72</v>
      </c>
      <c r="B15" s="181" t="s">
        <v>2082</v>
      </c>
      <c r="C15" s="181" t="s">
        <v>2083</v>
      </c>
      <c r="D15" s="182" t="s">
        <v>1820</v>
      </c>
      <c r="E15" s="183" t="s">
        <v>2084</v>
      </c>
      <c r="F15" s="175">
        <v>1985</v>
      </c>
      <c r="G15" s="184">
        <v>8000000</v>
      </c>
      <c r="H15" s="183" t="s">
        <v>2045</v>
      </c>
    </row>
    <row r="16" spans="1:8" ht="20.25" customHeight="1" x14ac:dyDescent="0.2">
      <c r="A16" s="175" t="s">
        <v>73</v>
      </c>
      <c r="B16" s="181" t="s">
        <v>2085</v>
      </c>
      <c r="C16" s="181" t="s">
        <v>1801</v>
      </c>
      <c r="D16" s="182" t="s">
        <v>1800</v>
      </c>
      <c r="E16" s="183" t="s">
        <v>2086</v>
      </c>
      <c r="F16" s="175">
        <v>1934</v>
      </c>
      <c r="G16" s="184">
        <v>4000000</v>
      </c>
      <c r="H16" s="183" t="s">
        <v>2045</v>
      </c>
    </row>
    <row r="17" spans="1:8" ht="20.25" customHeight="1" x14ac:dyDescent="0.2">
      <c r="A17" s="175" t="s">
        <v>74</v>
      </c>
      <c r="B17" s="181" t="s">
        <v>2087</v>
      </c>
      <c r="C17" s="181" t="s">
        <v>2088</v>
      </c>
      <c r="D17" s="182" t="s">
        <v>2089</v>
      </c>
      <c r="E17" s="183" t="s">
        <v>2090</v>
      </c>
      <c r="F17" s="175">
        <v>1976</v>
      </c>
      <c r="G17" s="184">
        <v>8000000</v>
      </c>
      <c r="H17" s="183" t="s">
        <v>2045</v>
      </c>
    </row>
    <row r="18" spans="1:8" ht="20.25" customHeight="1" x14ac:dyDescent="0.2">
      <c r="A18" s="175" t="s">
        <v>75</v>
      </c>
      <c r="B18" s="181" t="s">
        <v>2091</v>
      </c>
      <c r="C18" s="181" t="s">
        <v>2092</v>
      </c>
      <c r="D18" s="182" t="s">
        <v>2058</v>
      </c>
      <c r="E18" s="183" t="s">
        <v>432</v>
      </c>
      <c r="F18" s="175" t="s">
        <v>432</v>
      </c>
      <c r="G18" s="184" t="s">
        <v>432</v>
      </c>
      <c r="H18" s="183" t="s">
        <v>432</v>
      </c>
    </row>
    <row r="19" spans="1:8" ht="20.25" customHeight="1" x14ac:dyDescent="0.2">
      <c r="A19" s="175" t="s">
        <v>76</v>
      </c>
      <c r="B19" s="181" t="s">
        <v>2093</v>
      </c>
      <c r="C19" s="183" t="s">
        <v>2094</v>
      </c>
      <c r="D19" s="182" t="s">
        <v>2095</v>
      </c>
      <c r="E19" s="183" t="s">
        <v>2096</v>
      </c>
      <c r="F19" s="175">
        <v>1938</v>
      </c>
      <c r="G19" s="184">
        <v>30000000</v>
      </c>
      <c r="H19" s="183" t="s">
        <v>2045</v>
      </c>
    </row>
    <row r="20" spans="1:8" ht="31.5" customHeight="1" x14ac:dyDescent="0.2">
      <c r="A20" s="175" t="s">
        <v>77</v>
      </c>
      <c r="B20" s="181" t="s">
        <v>2097</v>
      </c>
      <c r="C20" s="181" t="s">
        <v>2098</v>
      </c>
      <c r="D20" s="182" t="s">
        <v>2099</v>
      </c>
      <c r="E20" s="183" t="s">
        <v>2100</v>
      </c>
      <c r="F20" s="175"/>
      <c r="G20" s="184">
        <v>27000000</v>
      </c>
      <c r="H20" s="183" t="s">
        <v>2048</v>
      </c>
    </row>
    <row r="21" spans="1:8" ht="20.25" customHeight="1" x14ac:dyDescent="0.2">
      <c r="A21" s="175" t="s">
        <v>78</v>
      </c>
      <c r="B21" s="181" t="s">
        <v>2101</v>
      </c>
      <c r="C21" s="181" t="s">
        <v>2102</v>
      </c>
      <c r="D21" s="182" t="s">
        <v>2103</v>
      </c>
      <c r="E21" s="183" t="s">
        <v>2104</v>
      </c>
      <c r="F21" s="175">
        <v>2002</v>
      </c>
      <c r="G21" s="184">
        <v>2094000</v>
      </c>
      <c r="H21" s="183" t="s">
        <v>2045</v>
      </c>
    </row>
    <row r="22" spans="1:8" ht="20.25" customHeight="1" x14ac:dyDescent="0.2">
      <c r="A22" s="175" t="s">
        <v>79</v>
      </c>
      <c r="B22" s="181" t="s">
        <v>2105</v>
      </c>
      <c r="C22" s="181" t="s">
        <v>2106</v>
      </c>
      <c r="D22" s="182" t="s">
        <v>2107</v>
      </c>
      <c r="E22" s="183" t="s">
        <v>2108</v>
      </c>
      <c r="F22" s="175">
        <v>2002</v>
      </c>
      <c r="G22" s="184">
        <v>2000000</v>
      </c>
      <c r="H22" s="183" t="s">
        <v>2045</v>
      </c>
    </row>
    <row r="23" spans="1:8" ht="19.5" customHeight="1" x14ac:dyDescent="0.2">
      <c r="A23" s="175" t="s">
        <v>80</v>
      </c>
      <c r="B23" s="181" t="s">
        <v>2109</v>
      </c>
      <c r="C23" s="181" t="s">
        <v>1874</v>
      </c>
      <c r="D23" s="182" t="s">
        <v>2110</v>
      </c>
      <c r="E23" s="183" t="s">
        <v>2111</v>
      </c>
      <c r="F23" s="175">
        <v>1995</v>
      </c>
      <c r="G23" s="184" t="s">
        <v>432</v>
      </c>
      <c r="H23" s="183" t="s">
        <v>432</v>
      </c>
    </row>
    <row r="24" spans="1:8" ht="19.5" customHeight="1" x14ac:dyDescent="0.2">
      <c r="A24" s="175" t="s">
        <v>81</v>
      </c>
      <c r="B24" s="181" t="s">
        <v>2112</v>
      </c>
      <c r="C24" s="181" t="s">
        <v>2113</v>
      </c>
      <c r="D24" s="182" t="s">
        <v>2114</v>
      </c>
      <c r="E24" s="183" t="s">
        <v>2115</v>
      </c>
      <c r="F24" s="175">
        <v>2002</v>
      </c>
      <c r="G24" s="184" t="s">
        <v>432</v>
      </c>
      <c r="H24" s="183" t="s">
        <v>2116</v>
      </c>
    </row>
    <row r="25" spans="1:8" ht="19.5" customHeight="1" x14ac:dyDescent="0.2">
      <c r="A25" s="175" t="s">
        <v>20</v>
      </c>
      <c r="B25" s="181" t="s">
        <v>2117</v>
      </c>
      <c r="C25" s="181" t="s">
        <v>2118</v>
      </c>
      <c r="D25" s="182" t="s">
        <v>2119</v>
      </c>
      <c r="E25" s="183" t="s">
        <v>2120</v>
      </c>
      <c r="F25" s="175">
        <v>2003</v>
      </c>
      <c r="G25" s="184">
        <v>2000000</v>
      </c>
      <c r="H25" s="183" t="s">
        <v>432</v>
      </c>
    </row>
    <row r="26" spans="1:8" ht="20.25" customHeight="1" x14ac:dyDescent="0.2">
      <c r="A26" s="175" t="s">
        <v>21</v>
      </c>
      <c r="B26" s="181" t="s">
        <v>2121</v>
      </c>
      <c r="C26" s="181" t="s">
        <v>2122</v>
      </c>
      <c r="D26" s="182" t="s">
        <v>2123</v>
      </c>
      <c r="E26" s="183" t="s">
        <v>2108</v>
      </c>
      <c r="F26" s="175">
        <v>2004</v>
      </c>
      <c r="G26" s="184" t="s">
        <v>432</v>
      </c>
      <c r="H26" s="183" t="s">
        <v>432</v>
      </c>
    </row>
    <row r="27" spans="1:8" ht="20.25" customHeight="1" x14ac:dyDescent="0.2">
      <c r="A27" s="175" t="s">
        <v>22</v>
      </c>
      <c r="B27" s="181" t="s">
        <v>2124</v>
      </c>
      <c r="C27" s="181" t="s">
        <v>2125</v>
      </c>
      <c r="D27" s="182" t="s">
        <v>2126</v>
      </c>
      <c r="E27" s="183" t="s">
        <v>2120</v>
      </c>
      <c r="F27" s="175">
        <v>2004</v>
      </c>
      <c r="G27" s="184">
        <v>663000</v>
      </c>
      <c r="H27" s="183" t="s">
        <v>2045</v>
      </c>
    </row>
    <row r="28" spans="1:8" ht="19.5" customHeight="1" x14ac:dyDescent="0.2">
      <c r="A28" s="175" t="s">
        <v>23</v>
      </c>
      <c r="B28" s="181" t="s">
        <v>2127</v>
      </c>
      <c r="C28" s="181" t="s">
        <v>2028</v>
      </c>
      <c r="D28" s="182" t="s">
        <v>2128</v>
      </c>
      <c r="E28" s="183" t="s">
        <v>2129</v>
      </c>
      <c r="F28" s="175">
        <v>2006</v>
      </c>
      <c r="G28" s="184" t="s">
        <v>432</v>
      </c>
      <c r="H28" s="183" t="s">
        <v>432</v>
      </c>
    </row>
    <row r="29" spans="1:8" ht="20.25" customHeight="1" x14ac:dyDescent="0.2">
      <c r="A29" s="175" t="s">
        <v>24</v>
      </c>
      <c r="B29" s="181" t="s">
        <v>2130</v>
      </c>
      <c r="C29" s="181" t="s">
        <v>1926</v>
      </c>
      <c r="D29" s="182" t="s">
        <v>2123</v>
      </c>
      <c r="E29" s="183" t="s">
        <v>2129</v>
      </c>
      <c r="F29" s="175">
        <v>2006</v>
      </c>
      <c r="G29" s="184" t="s">
        <v>432</v>
      </c>
      <c r="H29" s="183" t="s">
        <v>2131</v>
      </c>
    </row>
    <row r="30" spans="1:8" ht="20.25" customHeight="1" x14ac:dyDescent="0.2">
      <c r="A30" s="175" t="s">
        <v>25</v>
      </c>
      <c r="B30" s="181" t="s">
        <v>2132</v>
      </c>
      <c r="C30" s="181" t="s">
        <v>1926</v>
      </c>
      <c r="D30" s="182" t="s">
        <v>2123</v>
      </c>
      <c r="E30" s="183" t="s">
        <v>2133</v>
      </c>
      <c r="F30" s="175">
        <v>2006</v>
      </c>
      <c r="G30" s="184" t="s">
        <v>432</v>
      </c>
      <c r="H30" s="183" t="s">
        <v>432</v>
      </c>
    </row>
    <row r="31" spans="1:8" ht="20.25" customHeight="1" x14ac:dyDescent="0.2">
      <c r="A31" s="175" t="s">
        <v>26</v>
      </c>
      <c r="B31" s="181" t="s">
        <v>2134</v>
      </c>
      <c r="C31" s="181" t="s">
        <v>2135</v>
      </c>
      <c r="D31" s="182" t="s">
        <v>2043</v>
      </c>
      <c r="E31" s="183" t="s">
        <v>2108</v>
      </c>
      <c r="F31" s="175">
        <v>2007</v>
      </c>
      <c r="G31" s="184">
        <v>7296000</v>
      </c>
      <c r="H31" s="183" t="s">
        <v>432</v>
      </c>
    </row>
    <row r="32" spans="1:8" ht="20.25" customHeight="1" x14ac:dyDescent="0.2">
      <c r="A32" s="175" t="s">
        <v>27</v>
      </c>
      <c r="B32" s="181" t="s">
        <v>2136</v>
      </c>
      <c r="C32" s="181" t="s">
        <v>1961</v>
      </c>
      <c r="D32" s="182" t="s">
        <v>2137</v>
      </c>
      <c r="E32" s="183" t="s">
        <v>2108</v>
      </c>
      <c r="F32" s="175">
        <v>2008</v>
      </c>
      <c r="G32" s="184">
        <v>5500000</v>
      </c>
      <c r="H32" s="183" t="s">
        <v>2138</v>
      </c>
    </row>
    <row r="33" spans="1:8" ht="32.25" customHeight="1" x14ac:dyDescent="0.2">
      <c r="A33" s="175" t="s">
        <v>28</v>
      </c>
      <c r="B33" s="181" t="s">
        <v>2139</v>
      </c>
      <c r="C33" s="181" t="s">
        <v>2140</v>
      </c>
      <c r="D33" s="182" t="s">
        <v>2141</v>
      </c>
      <c r="E33" s="183" t="s">
        <v>432</v>
      </c>
      <c r="F33" s="175">
        <v>2003</v>
      </c>
      <c r="G33" s="184" t="s">
        <v>432</v>
      </c>
      <c r="H33" s="183" t="s">
        <v>2045</v>
      </c>
    </row>
    <row r="34" spans="1:8" ht="19.5" customHeight="1" x14ac:dyDescent="0.2">
      <c r="A34" s="175" t="s">
        <v>29</v>
      </c>
      <c r="B34" s="181" t="s">
        <v>2142</v>
      </c>
      <c r="C34" s="181" t="s">
        <v>2143</v>
      </c>
      <c r="D34" s="182" t="s">
        <v>2144</v>
      </c>
      <c r="E34" s="185" t="s">
        <v>2145</v>
      </c>
      <c r="F34" s="175">
        <v>2010</v>
      </c>
      <c r="G34" s="184" t="s">
        <v>432</v>
      </c>
      <c r="H34" s="183" t="s">
        <v>2045</v>
      </c>
    </row>
    <row r="35" spans="1:8" ht="54" customHeight="1" x14ac:dyDescent="0.2">
      <c r="A35" s="175" t="s">
        <v>30</v>
      </c>
      <c r="B35" s="181" t="s">
        <v>2146</v>
      </c>
      <c r="C35" s="181" t="s">
        <v>1955</v>
      </c>
      <c r="D35" s="182" t="s">
        <v>2147</v>
      </c>
      <c r="E35" s="183" t="s">
        <v>2108</v>
      </c>
      <c r="F35" s="175">
        <v>2012</v>
      </c>
      <c r="G35" s="184"/>
      <c r="H35" s="183" t="s">
        <v>2148</v>
      </c>
    </row>
    <row r="36" spans="1:8" ht="93" customHeight="1" x14ac:dyDescent="0.2">
      <c r="A36" s="175" t="s">
        <v>31</v>
      </c>
      <c r="B36" s="181" t="s">
        <v>2149</v>
      </c>
      <c r="C36" s="181" t="s">
        <v>2150</v>
      </c>
      <c r="D36" s="182" t="s">
        <v>2151</v>
      </c>
      <c r="E36" s="183" t="s">
        <v>2108</v>
      </c>
      <c r="F36" s="175">
        <v>2012</v>
      </c>
      <c r="G36" s="184"/>
      <c r="H36" s="183" t="s">
        <v>2152</v>
      </c>
    </row>
    <row r="37" spans="1:8" ht="37.5" customHeight="1" x14ac:dyDescent="0.2">
      <c r="A37" s="175" t="s">
        <v>32</v>
      </c>
      <c r="B37" s="181" t="s">
        <v>2153</v>
      </c>
      <c r="C37" s="181" t="s">
        <v>1926</v>
      </c>
      <c r="D37" s="182" t="s">
        <v>2123</v>
      </c>
      <c r="E37" s="183" t="s">
        <v>2154</v>
      </c>
      <c r="F37" s="175">
        <v>2012</v>
      </c>
      <c r="G37" s="184"/>
      <c r="H37" s="183" t="s">
        <v>2048</v>
      </c>
    </row>
    <row r="38" spans="1:8" ht="52.5" customHeight="1" x14ac:dyDescent="0.2">
      <c r="A38" s="175" t="s">
        <v>33</v>
      </c>
      <c r="B38" s="181" t="s">
        <v>2155</v>
      </c>
      <c r="C38" s="181" t="s">
        <v>1842</v>
      </c>
      <c r="D38" s="182" t="s">
        <v>2065</v>
      </c>
      <c r="E38" s="183" t="s">
        <v>2156</v>
      </c>
      <c r="F38" s="175">
        <v>2012</v>
      </c>
      <c r="G38" s="184"/>
      <c r="H38" s="183" t="s">
        <v>2157</v>
      </c>
    </row>
    <row r="39" spans="1:8" ht="64.5" customHeight="1" x14ac:dyDescent="0.2">
      <c r="A39" s="175" t="s">
        <v>34</v>
      </c>
      <c r="B39" s="181" t="s">
        <v>2158</v>
      </c>
      <c r="C39" s="181" t="s">
        <v>2003</v>
      </c>
      <c r="D39" s="182" t="s">
        <v>2076</v>
      </c>
      <c r="E39" s="183" t="s">
        <v>2159</v>
      </c>
      <c r="F39" s="175">
        <v>2012</v>
      </c>
      <c r="G39" s="184"/>
      <c r="H39" s="181" t="s">
        <v>2160</v>
      </c>
    </row>
    <row r="40" spans="1:8" ht="20.25" customHeight="1" x14ac:dyDescent="0.2">
      <c r="A40" s="175" t="s">
        <v>35</v>
      </c>
      <c r="B40" s="181" t="s">
        <v>2161</v>
      </c>
      <c r="C40" s="181"/>
      <c r="D40" s="182"/>
      <c r="E40" s="183" t="s">
        <v>2154</v>
      </c>
      <c r="F40" s="175">
        <v>2012</v>
      </c>
      <c r="G40" s="184"/>
      <c r="H40" s="183"/>
    </row>
    <row r="41" spans="1:8" ht="20.25" customHeight="1" x14ac:dyDescent="0.2">
      <c r="A41" s="175" t="s">
        <v>36</v>
      </c>
      <c r="B41" s="181" t="s">
        <v>2162</v>
      </c>
      <c r="C41" s="186" t="s">
        <v>2163</v>
      </c>
      <c r="D41" s="182" t="s">
        <v>1467</v>
      </c>
      <c r="E41" s="183" t="s">
        <v>2164</v>
      </c>
      <c r="F41" s="175">
        <v>1974</v>
      </c>
      <c r="G41" s="184">
        <v>40000000</v>
      </c>
      <c r="H41" s="183" t="s">
        <v>2045</v>
      </c>
    </row>
    <row r="42" spans="1:8" ht="20.25" customHeight="1" x14ac:dyDescent="0.2">
      <c r="A42" s="175" t="s">
        <v>37</v>
      </c>
      <c r="B42" s="181" t="s">
        <v>2165</v>
      </c>
      <c r="C42" s="181" t="s">
        <v>1177</v>
      </c>
      <c r="D42" s="182" t="s">
        <v>1176</v>
      </c>
      <c r="E42" s="183" t="s">
        <v>2039</v>
      </c>
      <c r="F42" s="175">
        <v>1935</v>
      </c>
      <c r="G42" s="184">
        <v>6000000</v>
      </c>
      <c r="H42" s="183" t="s">
        <v>2045</v>
      </c>
    </row>
    <row r="43" spans="1:8" ht="30" x14ac:dyDescent="0.2">
      <c r="A43" s="175" t="s">
        <v>38</v>
      </c>
      <c r="B43" s="181" t="s">
        <v>2166</v>
      </c>
      <c r="C43" s="186" t="s">
        <v>2167</v>
      </c>
      <c r="D43" s="187" t="s">
        <v>2168</v>
      </c>
      <c r="E43" s="183" t="s">
        <v>432</v>
      </c>
      <c r="F43" s="188" t="s">
        <v>2169</v>
      </c>
      <c r="G43" s="184">
        <v>10000000</v>
      </c>
      <c r="H43" s="183" t="s">
        <v>2170</v>
      </c>
    </row>
    <row r="44" spans="1:8" ht="19.5" customHeight="1" x14ac:dyDescent="0.2">
      <c r="A44" s="175" t="s">
        <v>39</v>
      </c>
      <c r="B44" s="181" t="s">
        <v>2171</v>
      </c>
      <c r="C44" s="183" t="s">
        <v>2172</v>
      </c>
      <c r="D44" s="182" t="s">
        <v>2173</v>
      </c>
      <c r="E44" s="183" t="s">
        <v>432</v>
      </c>
      <c r="F44" s="175">
        <v>2000</v>
      </c>
      <c r="G44" s="184" t="s">
        <v>432</v>
      </c>
      <c r="H44" s="183" t="s">
        <v>432</v>
      </c>
    </row>
    <row r="45" spans="1:8" ht="20.25" customHeight="1" x14ac:dyDescent="0.2">
      <c r="A45" s="175" t="s">
        <v>50</v>
      </c>
      <c r="B45" s="181" t="s">
        <v>2174</v>
      </c>
      <c r="C45" s="183" t="s">
        <v>2175</v>
      </c>
      <c r="D45" s="182" t="s">
        <v>2176</v>
      </c>
      <c r="E45" s="183" t="s">
        <v>2070</v>
      </c>
      <c r="F45" s="175" t="s">
        <v>432</v>
      </c>
      <c r="G45" s="184" t="s">
        <v>432</v>
      </c>
      <c r="H45" s="183" t="s">
        <v>2048</v>
      </c>
    </row>
    <row r="46" spans="1:8" ht="19.5" customHeight="1" x14ac:dyDescent="0.2">
      <c r="A46" s="175" t="s">
        <v>51</v>
      </c>
      <c r="B46" s="181" t="s">
        <v>2177</v>
      </c>
      <c r="C46" s="181" t="s">
        <v>2178</v>
      </c>
      <c r="D46" s="182" t="s">
        <v>975</v>
      </c>
      <c r="E46" s="183" t="s">
        <v>432</v>
      </c>
      <c r="F46" s="175" t="s">
        <v>432</v>
      </c>
      <c r="G46" s="184" t="s">
        <v>432</v>
      </c>
      <c r="H46" s="183" t="s">
        <v>432</v>
      </c>
    </row>
    <row r="47" spans="1:8" ht="19.5" customHeight="1" x14ac:dyDescent="0.2">
      <c r="A47" s="175" t="s">
        <v>52</v>
      </c>
      <c r="B47" s="181" t="s">
        <v>2179</v>
      </c>
      <c r="C47" s="186" t="s">
        <v>2180</v>
      </c>
      <c r="D47" s="182" t="s">
        <v>803</v>
      </c>
      <c r="E47" s="183" t="s">
        <v>432</v>
      </c>
      <c r="F47" s="175" t="s">
        <v>432</v>
      </c>
      <c r="G47" s="184" t="s">
        <v>432</v>
      </c>
      <c r="H47" s="183" t="s">
        <v>2181</v>
      </c>
    </row>
    <row r="48" spans="1:8" ht="20.25" customHeight="1" x14ac:dyDescent="0.2">
      <c r="A48" s="175" t="s">
        <v>53</v>
      </c>
      <c r="B48" s="181" t="s">
        <v>2182</v>
      </c>
      <c r="C48" s="186" t="s">
        <v>2183</v>
      </c>
      <c r="D48" s="182" t="s">
        <v>2184</v>
      </c>
      <c r="E48" s="183" t="s">
        <v>432</v>
      </c>
      <c r="F48" s="175" t="s">
        <v>432</v>
      </c>
      <c r="G48" s="184" t="s">
        <v>432</v>
      </c>
      <c r="H48" s="183" t="s">
        <v>2185</v>
      </c>
    </row>
    <row r="49" spans="1:8" ht="20.25" customHeight="1" x14ac:dyDescent="0.2">
      <c r="A49" s="175" t="s">
        <v>54</v>
      </c>
      <c r="B49" s="181" t="s">
        <v>2186</v>
      </c>
      <c r="C49" s="186" t="s">
        <v>2187</v>
      </c>
      <c r="D49" s="182" t="s">
        <v>2188</v>
      </c>
      <c r="E49" s="183" t="s">
        <v>2115</v>
      </c>
      <c r="F49" s="175">
        <v>1996</v>
      </c>
      <c r="G49" s="184" t="s">
        <v>432</v>
      </c>
      <c r="H49" s="183" t="s">
        <v>2189</v>
      </c>
    </row>
    <row r="50" spans="1:8" ht="20.25" customHeight="1" x14ac:dyDescent="0.2">
      <c r="A50" s="175" t="s">
        <v>55</v>
      </c>
      <c r="B50" s="181" t="s">
        <v>2190</v>
      </c>
      <c r="C50" s="186" t="s">
        <v>2191</v>
      </c>
      <c r="D50" s="182" t="s">
        <v>2192</v>
      </c>
      <c r="E50" s="183" t="s">
        <v>2193</v>
      </c>
      <c r="F50" s="175">
        <v>1970</v>
      </c>
      <c r="G50" s="184">
        <v>15000000</v>
      </c>
      <c r="H50" s="183" t="s">
        <v>2194</v>
      </c>
    </row>
    <row r="51" spans="1:8" ht="20.25" customHeight="1" x14ac:dyDescent="0.2">
      <c r="A51" s="175" t="s">
        <v>56</v>
      </c>
      <c r="B51" s="181" t="s">
        <v>2195</v>
      </c>
      <c r="C51" s="186" t="s">
        <v>2196</v>
      </c>
      <c r="D51" s="182" t="s">
        <v>378</v>
      </c>
      <c r="E51" s="183" t="s">
        <v>2164</v>
      </c>
      <c r="F51" s="175">
        <v>1976</v>
      </c>
      <c r="G51" s="184">
        <v>20000000</v>
      </c>
      <c r="H51" s="183" t="s">
        <v>2045</v>
      </c>
    </row>
    <row r="52" spans="1:8" ht="20.25" customHeight="1" x14ac:dyDescent="0.2">
      <c r="A52" s="175" t="s">
        <v>141</v>
      </c>
      <c r="B52" s="181" t="s">
        <v>2197</v>
      </c>
      <c r="C52" s="186" t="s">
        <v>526</v>
      </c>
      <c r="D52" s="182" t="s">
        <v>2198</v>
      </c>
      <c r="E52" s="183" t="s">
        <v>2199</v>
      </c>
      <c r="F52" s="175">
        <v>1931</v>
      </c>
      <c r="G52" s="184">
        <v>40000000</v>
      </c>
      <c r="H52" s="183" t="s">
        <v>2040</v>
      </c>
    </row>
    <row r="53" spans="1:8" ht="21" customHeight="1" x14ac:dyDescent="0.2">
      <c r="A53" s="175" t="s">
        <v>2200</v>
      </c>
      <c r="B53" s="181" t="s">
        <v>2201</v>
      </c>
      <c r="C53" s="186" t="s">
        <v>526</v>
      </c>
      <c r="D53" s="182" t="s">
        <v>2202</v>
      </c>
      <c r="E53" s="183" t="s">
        <v>2203</v>
      </c>
      <c r="F53" s="175">
        <v>1968</v>
      </c>
      <c r="G53" s="184">
        <v>1000000</v>
      </c>
      <c r="H53" s="183" t="s">
        <v>2170</v>
      </c>
    </row>
    <row r="54" spans="1:8" ht="31.5" customHeight="1" x14ac:dyDescent="0.2">
      <c r="A54" s="175" t="s">
        <v>120</v>
      </c>
      <c r="B54" s="181" t="s">
        <v>2204</v>
      </c>
      <c r="C54" s="181" t="s">
        <v>2205</v>
      </c>
      <c r="D54" s="182" t="s">
        <v>2206</v>
      </c>
      <c r="E54" s="181" t="s">
        <v>2207</v>
      </c>
      <c r="F54" s="188">
        <v>1998</v>
      </c>
      <c r="G54" s="184">
        <v>40000000</v>
      </c>
      <c r="H54" s="183"/>
    </row>
    <row r="55" spans="1:8" ht="31.5" customHeight="1" x14ac:dyDescent="0.2">
      <c r="A55" s="175" t="s">
        <v>121</v>
      </c>
      <c r="B55" s="181" t="s">
        <v>2208</v>
      </c>
      <c r="C55" s="181" t="s">
        <v>2209</v>
      </c>
      <c r="D55" s="187" t="s">
        <v>2192</v>
      </c>
      <c r="E55" s="183" t="s">
        <v>432</v>
      </c>
      <c r="F55" s="175">
        <v>2003</v>
      </c>
      <c r="G55" s="184" t="s">
        <v>432</v>
      </c>
      <c r="H55" s="183" t="s">
        <v>432</v>
      </c>
    </row>
    <row r="56" spans="1:8" ht="19.5" customHeight="1" x14ac:dyDescent="0.2">
      <c r="A56" s="175" t="s">
        <v>122</v>
      </c>
      <c r="B56" s="181" t="s">
        <v>2210</v>
      </c>
      <c r="C56" s="181" t="s">
        <v>2211</v>
      </c>
      <c r="D56" s="187" t="s">
        <v>378</v>
      </c>
      <c r="E56" s="183" t="s">
        <v>2212</v>
      </c>
      <c r="F56" s="175">
        <v>1990</v>
      </c>
      <c r="G56" s="184" t="s">
        <v>432</v>
      </c>
      <c r="H56" s="183" t="s">
        <v>2048</v>
      </c>
    </row>
    <row r="57" spans="1:8" ht="20.25" customHeight="1" x14ac:dyDescent="0.2">
      <c r="A57" s="175" t="s">
        <v>124</v>
      </c>
      <c r="B57" s="181" t="s">
        <v>2213</v>
      </c>
      <c r="C57" s="181" t="s">
        <v>2214</v>
      </c>
      <c r="D57" s="187" t="s">
        <v>2215</v>
      </c>
      <c r="E57" s="183" t="s">
        <v>2216</v>
      </c>
      <c r="F57" s="175">
        <v>2007</v>
      </c>
      <c r="G57" s="184" t="s">
        <v>432</v>
      </c>
      <c r="H57" s="183" t="s">
        <v>432</v>
      </c>
    </row>
    <row r="58" spans="1:8" ht="20.25" customHeight="1" x14ac:dyDescent="0.2">
      <c r="A58" s="175" t="s">
        <v>126</v>
      </c>
      <c r="B58" s="183" t="s">
        <v>2217</v>
      </c>
      <c r="C58" s="186" t="s">
        <v>2218</v>
      </c>
      <c r="D58" s="187" t="s">
        <v>378</v>
      </c>
      <c r="E58" s="183" t="s">
        <v>2219</v>
      </c>
      <c r="F58" s="175">
        <v>1973</v>
      </c>
      <c r="G58" s="184">
        <v>5000000</v>
      </c>
      <c r="H58" s="183" t="s">
        <v>2170</v>
      </c>
    </row>
    <row r="59" spans="1:8" ht="44.25" customHeight="1" x14ac:dyDescent="0.2">
      <c r="A59" s="175" t="s">
        <v>129</v>
      </c>
      <c r="B59" s="181" t="s">
        <v>2220</v>
      </c>
      <c r="C59" s="181" t="s">
        <v>2221</v>
      </c>
      <c r="D59" s="182" t="s">
        <v>2222</v>
      </c>
      <c r="E59" s="183" t="s">
        <v>2159</v>
      </c>
      <c r="F59" s="175">
        <v>2012</v>
      </c>
      <c r="G59" s="184"/>
      <c r="H59" s="183" t="s">
        <v>2148</v>
      </c>
    </row>
    <row r="60" spans="1:8" ht="48" customHeight="1" x14ac:dyDescent="0.2">
      <c r="A60" s="175" t="s">
        <v>131</v>
      </c>
      <c r="B60" s="181" t="s">
        <v>2223</v>
      </c>
      <c r="C60" s="181" t="s">
        <v>526</v>
      </c>
      <c r="D60" s="182" t="s">
        <v>525</v>
      </c>
      <c r="E60" s="183" t="s">
        <v>2156</v>
      </c>
      <c r="F60" s="175">
        <v>2012</v>
      </c>
      <c r="G60" s="184"/>
      <c r="H60" s="183" t="s">
        <v>2224</v>
      </c>
    </row>
    <row r="61" spans="1:8" x14ac:dyDescent="0.2">
      <c r="A61" s="175" t="s">
        <v>132</v>
      </c>
      <c r="B61" s="189" t="s">
        <v>2225</v>
      </c>
      <c r="C61" s="189" t="s">
        <v>2226</v>
      </c>
      <c r="D61" s="189" t="s">
        <v>2227</v>
      </c>
      <c r="E61" s="189" t="s">
        <v>2108</v>
      </c>
      <c r="F61" s="189">
        <v>2016</v>
      </c>
      <c r="G61" s="189"/>
      <c r="H61" s="189" t="s">
        <v>2045</v>
      </c>
    </row>
    <row r="62" spans="1:8" ht="30" x14ac:dyDescent="0.2">
      <c r="A62" s="175" t="s">
        <v>133</v>
      </c>
      <c r="B62" s="243" t="s">
        <v>2358</v>
      </c>
      <c r="C62" s="189" t="s">
        <v>586</v>
      </c>
      <c r="D62" s="242">
        <v>12918</v>
      </c>
      <c r="E62" s="189"/>
      <c r="F62" s="189">
        <v>2015</v>
      </c>
      <c r="G62" s="189"/>
      <c r="H62" s="189" t="s">
        <v>2189</v>
      </c>
    </row>
  </sheetData>
  <pageMargins left="0.74803149606299213" right="0.74803149606299213" top="0.98425196850393704" bottom="0.98425196850393704" header="0.51181102362204722" footer="0.51181102362204722"/>
  <pageSetup paperSize="9" scale="58" fitToHeight="2" orientation="landscape" r:id="rId1"/>
  <headerFooter alignWithMargins="0">
    <oddHeader>&amp;C&amp;16Közterületi szobrok, műalkotások&amp;R&amp;16 5. számú melléklet</oddHeader>
    <oddFooter xml:space="preserve">&amp;C&amp;P. oldal&amp;RVállalkozási szerződés
 2022.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3733-ADCA-49C6-ADF1-77BE9DCCC0D8}">
  <sheetPr>
    <tabColor rgb="FFFFFF00"/>
    <pageSetUpPr fitToPage="1"/>
  </sheetPr>
  <dimension ref="A1:G18"/>
  <sheetViews>
    <sheetView view="pageLayout" zoomScaleNormal="100" workbookViewId="0">
      <selection activeCell="G10" sqref="G10"/>
    </sheetView>
  </sheetViews>
  <sheetFormatPr defaultRowHeight="12.75" x14ac:dyDescent="0.2"/>
  <cols>
    <col min="1" max="1" width="9.140625" style="208"/>
    <col min="2" max="2" width="54" style="209" customWidth="1"/>
    <col min="3" max="3" width="11.85546875" style="210" hidden="1" customWidth="1"/>
    <col min="4" max="4" width="11.85546875" style="211" hidden="1" customWidth="1"/>
    <col min="5" max="6" width="9.140625" style="200"/>
    <col min="7" max="7" width="21.140625" style="200" customWidth="1"/>
    <col min="8" max="257" width="9.140625" style="200"/>
    <col min="258" max="258" width="54" style="200" customWidth="1"/>
    <col min="259" max="260" width="0" style="200" hidden="1" customWidth="1"/>
    <col min="261" max="262" width="9.140625" style="200"/>
    <col min="263" max="263" width="21.140625" style="200" customWidth="1"/>
    <col min="264" max="513" width="9.140625" style="200"/>
    <col min="514" max="514" width="54" style="200" customWidth="1"/>
    <col min="515" max="516" width="0" style="200" hidden="1" customWidth="1"/>
    <col min="517" max="518" width="9.140625" style="200"/>
    <col min="519" max="519" width="21.140625" style="200" customWidth="1"/>
    <col min="520" max="769" width="9.140625" style="200"/>
    <col min="770" max="770" width="54" style="200" customWidth="1"/>
    <col min="771" max="772" width="0" style="200" hidden="1" customWidth="1"/>
    <col min="773" max="774" width="9.140625" style="200"/>
    <col min="775" max="775" width="21.140625" style="200" customWidth="1"/>
    <col min="776" max="1025" width="9.140625" style="200"/>
    <col min="1026" max="1026" width="54" style="200" customWidth="1"/>
    <col min="1027" max="1028" width="0" style="200" hidden="1" customWidth="1"/>
    <col min="1029" max="1030" width="9.140625" style="200"/>
    <col min="1031" max="1031" width="21.140625" style="200" customWidth="1"/>
    <col min="1032" max="1281" width="9.140625" style="200"/>
    <col min="1282" max="1282" width="54" style="200" customWidth="1"/>
    <col min="1283" max="1284" width="0" style="200" hidden="1" customWidth="1"/>
    <col min="1285" max="1286" width="9.140625" style="200"/>
    <col min="1287" max="1287" width="21.140625" style="200" customWidth="1"/>
    <col min="1288" max="1537" width="9.140625" style="200"/>
    <col min="1538" max="1538" width="54" style="200" customWidth="1"/>
    <col min="1539" max="1540" width="0" style="200" hidden="1" customWidth="1"/>
    <col min="1541" max="1542" width="9.140625" style="200"/>
    <col min="1543" max="1543" width="21.140625" style="200" customWidth="1"/>
    <col min="1544" max="1793" width="9.140625" style="200"/>
    <col min="1794" max="1794" width="54" style="200" customWidth="1"/>
    <col min="1795" max="1796" width="0" style="200" hidden="1" customWidth="1"/>
    <col min="1797" max="1798" width="9.140625" style="200"/>
    <col min="1799" max="1799" width="21.140625" style="200" customWidth="1"/>
    <col min="1800" max="2049" width="9.140625" style="200"/>
    <col min="2050" max="2050" width="54" style="200" customWidth="1"/>
    <col min="2051" max="2052" width="0" style="200" hidden="1" customWidth="1"/>
    <col min="2053" max="2054" width="9.140625" style="200"/>
    <col min="2055" max="2055" width="21.140625" style="200" customWidth="1"/>
    <col min="2056" max="2305" width="9.140625" style="200"/>
    <col min="2306" max="2306" width="54" style="200" customWidth="1"/>
    <col min="2307" max="2308" width="0" style="200" hidden="1" customWidth="1"/>
    <col min="2309" max="2310" width="9.140625" style="200"/>
    <col min="2311" max="2311" width="21.140625" style="200" customWidth="1"/>
    <col min="2312" max="2561" width="9.140625" style="200"/>
    <col min="2562" max="2562" width="54" style="200" customWidth="1"/>
    <col min="2563" max="2564" width="0" style="200" hidden="1" customWidth="1"/>
    <col min="2565" max="2566" width="9.140625" style="200"/>
    <col min="2567" max="2567" width="21.140625" style="200" customWidth="1"/>
    <col min="2568" max="2817" width="9.140625" style="200"/>
    <col min="2818" max="2818" width="54" style="200" customWidth="1"/>
    <col min="2819" max="2820" width="0" style="200" hidden="1" customWidth="1"/>
    <col min="2821" max="2822" width="9.140625" style="200"/>
    <col min="2823" max="2823" width="21.140625" style="200" customWidth="1"/>
    <col min="2824" max="3073" width="9.140625" style="200"/>
    <col min="3074" max="3074" width="54" style="200" customWidth="1"/>
    <col min="3075" max="3076" width="0" style="200" hidden="1" customWidth="1"/>
    <col min="3077" max="3078" width="9.140625" style="200"/>
    <col min="3079" max="3079" width="21.140625" style="200" customWidth="1"/>
    <col min="3080" max="3329" width="9.140625" style="200"/>
    <col min="3330" max="3330" width="54" style="200" customWidth="1"/>
    <col min="3331" max="3332" width="0" style="200" hidden="1" customWidth="1"/>
    <col min="3333" max="3334" width="9.140625" style="200"/>
    <col min="3335" max="3335" width="21.140625" style="200" customWidth="1"/>
    <col min="3336" max="3585" width="9.140625" style="200"/>
    <col min="3586" max="3586" width="54" style="200" customWidth="1"/>
    <col min="3587" max="3588" width="0" style="200" hidden="1" customWidth="1"/>
    <col min="3589" max="3590" width="9.140625" style="200"/>
    <col min="3591" max="3591" width="21.140625" style="200" customWidth="1"/>
    <col min="3592" max="3841" width="9.140625" style="200"/>
    <col min="3842" max="3842" width="54" style="200" customWidth="1"/>
    <col min="3843" max="3844" width="0" style="200" hidden="1" customWidth="1"/>
    <col min="3845" max="3846" width="9.140625" style="200"/>
    <col min="3847" max="3847" width="21.140625" style="200" customWidth="1"/>
    <col min="3848" max="4097" width="9.140625" style="200"/>
    <col min="4098" max="4098" width="54" style="200" customWidth="1"/>
    <col min="4099" max="4100" width="0" style="200" hidden="1" customWidth="1"/>
    <col min="4101" max="4102" width="9.140625" style="200"/>
    <col min="4103" max="4103" width="21.140625" style="200" customWidth="1"/>
    <col min="4104" max="4353" width="9.140625" style="200"/>
    <col min="4354" max="4354" width="54" style="200" customWidth="1"/>
    <col min="4355" max="4356" width="0" style="200" hidden="1" customWidth="1"/>
    <col min="4357" max="4358" width="9.140625" style="200"/>
    <col min="4359" max="4359" width="21.140625" style="200" customWidth="1"/>
    <col min="4360" max="4609" width="9.140625" style="200"/>
    <col min="4610" max="4610" width="54" style="200" customWidth="1"/>
    <col min="4611" max="4612" width="0" style="200" hidden="1" customWidth="1"/>
    <col min="4613" max="4614" width="9.140625" style="200"/>
    <col min="4615" max="4615" width="21.140625" style="200" customWidth="1"/>
    <col min="4616" max="4865" width="9.140625" style="200"/>
    <col min="4866" max="4866" width="54" style="200" customWidth="1"/>
    <col min="4867" max="4868" width="0" style="200" hidden="1" customWidth="1"/>
    <col min="4869" max="4870" width="9.140625" style="200"/>
    <col min="4871" max="4871" width="21.140625" style="200" customWidth="1"/>
    <col min="4872" max="5121" width="9.140625" style="200"/>
    <col min="5122" max="5122" width="54" style="200" customWidth="1"/>
    <col min="5123" max="5124" width="0" style="200" hidden="1" customWidth="1"/>
    <col min="5125" max="5126" width="9.140625" style="200"/>
    <col min="5127" max="5127" width="21.140625" style="200" customWidth="1"/>
    <col min="5128" max="5377" width="9.140625" style="200"/>
    <col min="5378" max="5378" width="54" style="200" customWidth="1"/>
    <col min="5379" max="5380" width="0" style="200" hidden="1" customWidth="1"/>
    <col min="5381" max="5382" width="9.140625" style="200"/>
    <col min="5383" max="5383" width="21.140625" style="200" customWidth="1"/>
    <col min="5384" max="5633" width="9.140625" style="200"/>
    <col min="5634" max="5634" width="54" style="200" customWidth="1"/>
    <col min="5635" max="5636" width="0" style="200" hidden="1" customWidth="1"/>
    <col min="5637" max="5638" width="9.140625" style="200"/>
    <col min="5639" max="5639" width="21.140625" style="200" customWidth="1"/>
    <col min="5640" max="5889" width="9.140625" style="200"/>
    <col min="5890" max="5890" width="54" style="200" customWidth="1"/>
    <col min="5891" max="5892" width="0" style="200" hidden="1" customWidth="1"/>
    <col min="5893" max="5894" width="9.140625" style="200"/>
    <col min="5895" max="5895" width="21.140625" style="200" customWidth="1"/>
    <col min="5896" max="6145" width="9.140625" style="200"/>
    <col min="6146" max="6146" width="54" style="200" customWidth="1"/>
    <col min="6147" max="6148" width="0" style="200" hidden="1" customWidth="1"/>
    <col min="6149" max="6150" width="9.140625" style="200"/>
    <col min="6151" max="6151" width="21.140625" style="200" customWidth="1"/>
    <col min="6152" max="6401" width="9.140625" style="200"/>
    <col min="6402" max="6402" width="54" style="200" customWidth="1"/>
    <col min="6403" max="6404" width="0" style="200" hidden="1" customWidth="1"/>
    <col min="6405" max="6406" width="9.140625" style="200"/>
    <col min="6407" max="6407" width="21.140625" style="200" customWidth="1"/>
    <col min="6408" max="6657" width="9.140625" style="200"/>
    <col min="6658" max="6658" width="54" style="200" customWidth="1"/>
    <col min="6659" max="6660" width="0" style="200" hidden="1" customWidth="1"/>
    <col min="6661" max="6662" width="9.140625" style="200"/>
    <col min="6663" max="6663" width="21.140625" style="200" customWidth="1"/>
    <col min="6664" max="6913" width="9.140625" style="200"/>
    <col min="6914" max="6914" width="54" style="200" customWidth="1"/>
    <col min="6915" max="6916" width="0" style="200" hidden="1" customWidth="1"/>
    <col min="6917" max="6918" width="9.140625" style="200"/>
    <col min="6919" max="6919" width="21.140625" style="200" customWidth="1"/>
    <col min="6920" max="7169" width="9.140625" style="200"/>
    <col min="7170" max="7170" width="54" style="200" customWidth="1"/>
    <col min="7171" max="7172" width="0" style="200" hidden="1" customWidth="1"/>
    <col min="7173" max="7174" width="9.140625" style="200"/>
    <col min="7175" max="7175" width="21.140625" style="200" customWidth="1"/>
    <col min="7176" max="7425" width="9.140625" style="200"/>
    <col min="7426" max="7426" width="54" style="200" customWidth="1"/>
    <col min="7427" max="7428" width="0" style="200" hidden="1" customWidth="1"/>
    <col min="7429" max="7430" width="9.140625" style="200"/>
    <col min="7431" max="7431" width="21.140625" style="200" customWidth="1"/>
    <col min="7432" max="7681" width="9.140625" style="200"/>
    <col min="7682" max="7682" width="54" style="200" customWidth="1"/>
    <col min="7683" max="7684" width="0" style="200" hidden="1" customWidth="1"/>
    <col min="7685" max="7686" width="9.140625" style="200"/>
    <col min="7687" max="7687" width="21.140625" style="200" customWidth="1"/>
    <col min="7688" max="7937" width="9.140625" style="200"/>
    <col min="7938" max="7938" width="54" style="200" customWidth="1"/>
    <col min="7939" max="7940" width="0" style="200" hidden="1" customWidth="1"/>
    <col min="7941" max="7942" width="9.140625" style="200"/>
    <col min="7943" max="7943" width="21.140625" style="200" customWidth="1"/>
    <col min="7944" max="8193" width="9.140625" style="200"/>
    <col min="8194" max="8194" width="54" style="200" customWidth="1"/>
    <col min="8195" max="8196" width="0" style="200" hidden="1" customWidth="1"/>
    <col min="8197" max="8198" width="9.140625" style="200"/>
    <col min="8199" max="8199" width="21.140625" style="200" customWidth="1"/>
    <col min="8200" max="8449" width="9.140625" style="200"/>
    <col min="8450" max="8450" width="54" style="200" customWidth="1"/>
    <col min="8451" max="8452" width="0" style="200" hidden="1" customWidth="1"/>
    <col min="8453" max="8454" width="9.140625" style="200"/>
    <col min="8455" max="8455" width="21.140625" style="200" customWidth="1"/>
    <col min="8456" max="8705" width="9.140625" style="200"/>
    <col min="8706" max="8706" width="54" style="200" customWidth="1"/>
    <col min="8707" max="8708" width="0" style="200" hidden="1" customWidth="1"/>
    <col min="8709" max="8710" width="9.140625" style="200"/>
    <col min="8711" max="8711" width="21.140625" style="200" customWidth="1"/>
    <col min="8712" max="8961" width="9.140625" style="200"/>
    <col min="8962" max="8962" width="54" style="200" customWidth="1"/>
    <col min="8963" max="8964" width="0" style="200" hidden="1" customWidth="1"/>
    <col min="8965" max="8966" width="9.140625" style="200"/>
    <col min="8967" max="8967" width="21.140625" style="200" customWidth="1"/>
    <col min="8968" max="9217" width="9.140625" style="200"/>
    <col min="9218" max="9218" width="54" style="200" customWidth="1"/>
    <col min="9219" max="9220" width="0" style="200" hidden="1" customWidth="1"/>
    <col min="9221" max="9222" width="9.140625" style="200"/>
    <col min="9223" max="9223" width="21.140625" style="200" customWidth="1"/>
    <col min="9224" max="9473" width="9.140625" style="200"/>
    <col min="9474" max="9474" width="54" style="200" customWidth="1"/>
    <col min="9475" max="9476" width="0" style="200" hidden="1" customWidth="1"/>
    <col min="9477" max="9478" width="9.140625" style="200"/>
    <col min="9479" max="9479" width="21.140625" style="200" customWidth="1"/>
    <col min="9480" max="9729" width="9.140625" style="200"/>
    <col min="9730" max="9730" width="54" style="200" customWidth="1"/>
    <col min="9731" max="9732" width="0" style="200" hidden="1" customWidth="1"/>
    <col min="9733" max="9734" width="9.140625" style="200"/>
    <col min="9735" max="9735" width="21.140625" style="200" customWidth="1"/>
    <col min="9736" max="9985" width="9.140625" style="200"/>
    <col min="9986" max="9986" width="54" style="200" customWidth="1"/>
    <col min="9987" max="9988" width="0" style="200" hidden="1" customWidth="1"/>
    <col min="9989" max="9990" width="9.140625" style="200"/>
    <col min="9991" max="9991" width="21.140625" style="200" customWidth="1"/>
    <col min="9992" max="10241" width="9.140625" style="200"/>
    <col min="10242" max="10242" width="54" style="200" customWidth="1"/>
    <col min="10243" max="10244" width="0" style="200" hidden="1" customWidth="1"/>
    <col min="10245" max="10246" width="9.140625" style="200"/>
    <col min="10247" max="10247" width="21.140625" style="200" customWidth="1"/>
    <col min="10248" max="10497" width="9.140625" style="200"/>
    <col min="10498" max="10498" width="54" style="200" customWidth="1"/>
    <col min="10499" max="10500" width="0" style="200" hidden="1" customWidth="1"/>
    <col min="10501" max="10502" width="9.140625" style="200"/>
    <col min="10503" max="10503" width="21.140625" style="200" customWidth="1"/>
    <col min="10504" max="10753" width="9.140625" style="200"/>
    <col min="10754" max="10754" width="54" style="200" customWidth="1"/>
    <col min="10755" max="10756" width="0" style="200" hidden="1" customWidth="1"/>
    <col min="10757" max="10758" width="9.140625" style="200"/>
    <col min="10759" max="10759" width="21.140625" style="200" customWidth="1"/>
    <col min="10760" max="11009" width="9.140625" style="200"/>
    <col min="11010" max="11010" width="54" style="200" customWidth="1"/>
    <col min="11011" max="11012" width="0" style="200" hidden="1" customWidth="1"/>
    <col min="11013" max="11014" width="9.140625" style="200"/>
    <col min="11015" max="11015" width="21.140625" style="200" customWidth="1"/>
    <col min="11016" max="11265" width="9.140625" style="200"/>
    <col min="11266" max="11266" width="54" style="200" customWidth="1"/>
    <col min="11267" max="11268" width="0" style="200" hidden="1" customWidth="1"/>
    <col min="11269" max="11270" width="9.140625" style="200"/>
    <col min="11271" max="11271" width="21.140625" style="200" customWidth="1"/>
    <col min="11272" max="11521" width="9.140625" style="200"/>
    <col min="11522" max="11522" width="54" style="200" customWidth="1"/>
    <col min="11523" max="11524" width="0" style="200" hidden="1" customWidth="1"/>
    <col min="11525" max="11526" width="9.140625" style="200"/>
    <col min="11527" max="11527" width="21.140625" style="200" customWidth="1"/>
    <col min="11528" max="11777" width="9.140625" style="200"/>
    <col min="11778" max="11778" width="54" style="200" customWidth="1"/>
    <col min="11779" max="11780" width="0" style="200" hidden="1" customWidth="1"/>
    <col min="11781" max="11782" width="9.140625" style="200"/>
    <col min="11783" max="11783" width="21.140625" style="200" customWidth="1"/>
    <col min="11784" max="12033" width="9.140625" style="200"/>
    <col min="12034" max="12034" width="54" style="200" customWidth="1"/>
    <col min="12035" max="12036" width="0" style="200" hidden="1" customWidth="1"/>
    <col min="12037" max="12038" width="9.140625" style="200"/>
    <col min="12039" max="12039" width="21.140625" style="200" customWidth="1"/>
    <col min="12040" max="12289" width="9.140625" style="200"/>
    <col min="12290" max="12290" width="54" style="200" customWidth="1"/>
    <col min="12291" max="12292" width="0" style="200" hidden="1" customWidth="1"/>
    <col min="12293" max="12294" width="9.140625" style="200"/>
    <col min="12295" max="12295" width="21.140625" style="200" customWidth="1"/>
    <col min="12296" max="12545" width="9.140625" style="200"/>
    <col min="12546" max="12546" width="54" style="200" customWidth="1"/>
    <col min="12547" max="12548" width="0" style="200" hidden="1" customWidth="1"/>
    <col min="12549" max="12550" width="9.140625" style="200"/>
    <col min="12551" max="12551" width="21.140625" style="200" customWidth="1"/>
    <col min="12552" max="12801" width="9.140625" style="200"/>
    <col min="12802" max="12802" width="54" style="200" customWidth="1"/>
    <col min="12803" max="12804" width="0" style="200" hidden="1" customWidth="1"/>
    <col min="12805" max="12806" width="9.140625" style="200"/>
    <col min="12807" max="12807" width="21.140625" style="200" customWidth="1"/>
    <col min="12808" max="13057" width="9.140625" style="200"/>
    <col min="13058" max="13058" width="54" style="200" customWidth="1"/>
    <col min="13059" max="13060" width="0" style="200" hidden="1" customWidth="1"/>
    <col min="13061" max="13062" width="9.140625" style="200"/>
    <col min="13063" max="13063" width="21.140625" style="200" customWidth="1"/>
    <col min="13064" max="13313" width="9.140625" style="200"/>
    <col min="13314" max="13314" width="54" style="200" customWidth="1"/>
    <col min="13315" max="13316" width="0" style="200" hidden="1" customWidth="1"/>
    <col min="13317" max="13318" width="9.140625" style="200"/>
    <col min="13319" max="13319" width="21.140625" style="200" customWidth="1"/>
    <col min="13320" max="13569" width="9.140625" style="200"/>
    <col min="13570" max="13570" width="54" style="200" customWidth="1"/>
    <col min="13571" max="13572" width="0" style="200" hidden="1" customWidth="1"/>
    <col min="13573" max="13574" width="9.140625" style="200"/>
    <col min="13575" max="13575" width="21.140625" style="200" customWidth="1"/>
    <col min="13576" max="13825" width="9.140625" style="200"/>
    <col min="13826" max="13826" width="54" style="200" customWidth="1"/>
    <col min="13827" max="13828" width="0" style="200" hidden="1" customWidth="1"/>
    <col min="13829" max="13830" width="9.140625" style="200"/>
    <col min="13831" max="13831" width="21.140625" style="200" customWidth="1"/>
    <col min="13832" max="14081" width="9.140625" style="200"/>
    <col min="14082" max="14082" width="54" style="200" customWidth="1"/>
    <col min="14083" max="14084" width="0" style="200" hidden="1" customWidth="1"/>
    <col min="14085" max="14086" width="9.140625" style="200"/>
    <col min="14087" max="14087" width="21.140625" style="200" customWidth="1"/>
    <col min="14088" max="14337" width="9.140625" style="200"/>
    <col min="14338" max="14338" width="54" style="200" customWidth="1"/>
    <col min="14339" max="14340" width="0" style="200" hidden="1" customWidth="1"/>
    <col min="14341" max="14342" width="9.140625" style="200"/>
    <col min="14343" max="14343" width="21.140625" style="200" customWidth="1"/>
    <col min="14344" max="14593" width="9.140625" style="200"/>
    <col min="14594" max="14594" width="54" style="200" customWidth="1"/>
    <col min="14595" max="14596" width="0" style="200" hidden="1" customWidth="1"/>
    <col min="14597" max="14598" width="9.140625" style="200"/>
    <col min="14599" max="14599" width="21.140625" style="200" customWidth="1"/>
    <col min="14600" max="14849" width="9.140625" style="200"/>
    <col min="14850" max="14850" width="54" style="200" customWidth="1"/>
    <col min="14851" max="14852" width="0" style="200" hidden="1" customWidth="1"/>
    <col min="14853" max="14854" width="9.140625" style="200"/>
    <col min="14855" max="14855" width="21.140625" style="200" customWidth="1"/>
    <col min="14856" max="15105" width="9.140625" style="200"/>
    <col min="15106" max="15106" width="54" style="200" customWidth="1"/>
    <col min="15107" max="15108" width="0" style="200" hidden="1" customWidth="1"/>
    <col min="15109" max="15110" width="9.140625" style="200"/>
    <col min="15111" max="15111" width="21.140625" style="200" customWidth="1"/>
    <col min="15112" max="15361" width="9.140625" style="200"/>
    <col min="15362" max="15362" width="54" style="200" customWidth="1"/>
    <col min="15363" max="15364" width="0" style="200" hidden="1" customWidth="1"/>
    <col min="15365" max="15366" width="9.140625" style="200"/>
    <col min="15367" max="15367" width="21.140625" style="200" customWidth="1"/>
    <col min="15368" max="15617" width="9.140625" style="200"/>
    <col min="15618" max="15618" width="54" style="200" customWidth="1"/>
    <col min="15619" max="15620" width="0" style="200" hidden="1" customWidth="1"/>
    <col min="15621" max="15622" width="9.140625" style="200"/>
    <col min="15623" max="15623" width="21.140625" style="200" customWidth="1"/>
    <col min="15624" max="15873" width="9.140625" style="200"/>
    <col min="15874" max="15874" width="54" style="200" customWidth="1"/>
    <col min="15875" max="15876" width="0" style="200" hidden="1" customWidth="1"/>
    <col min="15877" max="15878" width="9.140625" style="200"/>
    <col min="15879" max="15879" width="21.140625" style="200" customWidth="1"/>
    <col min="15880" max="16129" width="9.140625" style="200"/>
    <col min="16130" max="16130" width="54" style="200" customWidth="1"/>
    <col min="16131" max="16132" width="0" style="200" hidden="1" customWidth="1"/>
    <col min="16133" max="16134" width="9.140625" style="200"/>
    <col min="16135" max="16135" width="21.140625" style="200" customWidth="1"/>
    <col min="16136" max="16384" width="9.140625" style="200"/>
  </cols>
  <sheetData>
    <row r="1" spans="1:7" s="193" customFormat="1" ht="29.25" customHeight="1" x14ac:dyDescent="0.2">
      <c r="A1" s="191" t="s">
        <v>57</v>
      </c>
      <c r="B1" s="191" t="s">
        <v>2228</v>
      </c>
      <c r="C1" s="192" t="s">
        <v>2229</v>
      </c>
      <c r="D1" s="191" t="s">
        <v>2230</v>
      </c>
      <c r="E1" s="191" t="s">
        <v>2231</v>
      </c>
      <c r="F1" s="191" t="s">
        <v>2232</v>
      </c>
      <c r="G1" s="191" t="s">
        <v>2233</v>
      </c>
    </row>
    <row r="2" spans="1:7" ht="26.25" customHeight="1" x14ac:dyDescent="0.2">
      <c r="A2" s="194" t="s">
        <v>59</v>
      </c>
      <c r="B2" s="195" t="s">
        <v>2234</v>
      </c>
      <c r="C2" s="196">
        <v>929</v>
      </c>
      <c r="D2" s="197" t="s">
        <v>1860</v>
      </c>
      <c r="E2" s="198">
        <v>1</v>
      </c>
      <c r="F2" s="199">
        <v>929</v>
      </c>
      <c r="G2" s="198" t="s">
        <v>1860</v>
      </c>
    </row>
    <row r="3" spans="1:7" x14ac:dyDescent="0.2">
      <c r="A3" s="194" t="s">
        <v>60</v>
      </c>
      <c r="B3" s="195" t="s">
        <v>2235</v>
      </c>
      <c r="C3" s="201">
        <v>610</v>
      </c>
      <c r="D3" s="197" t="s">
        <v>2236</v>
      </c>
      <c r="E3" s="198">
        <v>1</v>
      </c>
      <c r="F3" s="199">
        <v>610</v>
      </c>
      <c r="G3" s="198" t="s">
        <v>2233</v>
      </c>
    </row>
    <row r="4" spans="1:7" ht="42" customHeight="1" x14ac:dyDescent="0.2">
      <c r="A4" s="194" t="s">
        <v>61</v>
      </c>
      <c r="B4" s="195" t="s">
        <v>2237</v>
      </c>
      <c r="C4" s="196">
        <v>11143</v>
      </c>
      <c r="D4" s="202" t="s">
        <v>2238</v>
      </c>
      <c r="E4" s="203" t="s">
        <v>2239</v>
      </c>
      <c r="F4" s="199">
        <v>11143</v>
      </c>
      <c r="G4" s="246" t="s">
        <v>2386</v>
      </c>
    </row>
    <row r="5" spans="1:7" x14ac:dyDescent="0.2">
      <c r="A5" s="194" t="s">
        <v>62</v>
      </c>
      <c r="B5" s="195" t="s">
        <v>2240</v>
      </c>
      <c r="C5" s="196">
        <v>3742</v>
      </c>
      <c r="D5" s="197" t="s">
        <v>2236</v>
      </c>
      <c r="E5" s="198">
        <v>1</v>
      </c>
      <c r="F5" s="199">
        <v>3742</v>
      </c>
      <c r="G5" s="198" t="s">
        <v>2233</v>
      </c>
    </row>
    <row r="6" spans="1:7" ht="39.75" customHeight="1" x14ac:dyDescent="0.2">
      <c r="A6" s="194" t="s">
        <v>63</v>
      </c>
      <c r="B6" s="195" t="s">
        <v>2241</v>
      </c>
      <c r="C6" s="196">
        <v>33456</v>
      </c>
      <c r="D6" s="197" t="s">
        <v>1860</v>
      </c>
      <c r="E6" s="203" t="s">
        <v>2242</v>
      </c>
      <c r="F6" s="199">
        <v>33456</v>
      </c>
      <c r="G6" s="198" t="s">
        <v>1860</v>
      </c>
    </row>
    <row r="7" spans="1:7" ht="40.5" customHeight="1" x14ac:dyDescent="0.2">
      <c r="A7" s="194" t="s">
        <v>64</v>
      </c>
      <c r="B7" s="195" t="s">
        <v>2385</v>
      </c>
      <c r="C7" s="196">
        <v>3452</v>
      </c>
      <c r="D7" s="197" t="s">
        <v>2236</v>
      </c>
      <c r="E7" s="198">
        <v>2</v>
      </c>
      <c r="F7" s="199">
        <v>3452</v>
      </c>
      <c r="G7" s="246" t="s">
        <v>2384</v>
      </c>
    </row>
    <row r="8" spans="1:7" ht="25.5" x14ac:dyDescent="0.2">
      <c r="A8" s="194" t="s">
        <v>65</v>
      </c>
      <c r="B8" s="195" t="s">
        <v>2243</v>
      </c>
      <c r="C8" s="196">
        <v>3828</v>
      </c>
      <c r="D8" s="197" t="s">
        <v>1860</v>
      </c>
      <c r="E8" s="198">
        <v>1</v>
      </c>
      <c r="F8" s="199">
        <v>3828</v>
      </c>
      <c r="G8" s="198" t="s">
        <v>1860</v>
      </c>
    </row>
    <row r="9" spans="1:7" ht="15.75" customHeight="1" x14ac:dyDescent="0.2">
      <c r="A9" s="194" t="s">
        <v>66</v>
      </c>
      <c r="B9" s="195" t="s">
        <v>2244</v>
      </c>
      <c r="C9" s="196">
        <v>12604</v>
      </c>
      <c r="D9" s="197" t="s">
        <v>2236</v>
      </c>
      <c r="E9" s="198">
        <v>2</v>
      </c>
      <c r="F9" s="199">
        <v>12604</v>
      </c>
      <c r="G9" s="198" t="s">
        <v>2245</v>
      </c>
    </row>
    <row r="10" spans="1:7" ht="25.5" x14ac:dyDescent="0.2">
      <c r="A10" s="194" t="s">
        <v>67</v>
      </c>
      <c r="B10" s="195" t="s">
        <v>2387</v>
      </c>
      <c r="C10" s="196"/>
      <c r="D10" s="197"/>
      <c r="E10" s="198">
        <v>1</v>
      </c>
      <c r="F10" s="199">
        <v>585</v>
      </c>
      <c r="G10" s="246" t="s">
        <v>2384</v>
      </c>
    </row>
    <row r="11" spans="1:7" ht="25.5" x14ac:dyDescent="0.2">
      <c r="A11" s="194" t="s">
        <v>68</v>
      </c>
      <c r="B11" s="195" t="s">
        <v>2246</v>
      </c>
      <c r="C11" s="196"/>
      <c r="D11" s="197"/>
      <c r="E11" s="198">
        <v>1</v>
      </c>
      <c r="F11" s="199">
        <v>395</v>
      </c>
      <c r="G11" s="246" t="s">
        <v>2384</v>
      </c>
    </row>
    <row r="12" spans="1:7" x14ac:dyDescent="0.2">
      <c r="A12" s="194"/>
      <c r="B12" s="204" t="s">
        <v>2247</v>
      </c>
      <c r="C12" s="205">
        <f>SUM(C2:C9)</f>
        <v>69764</v>
      </c>
      <c r="D12" s="197"/>
      <c r="E12" s="206">
        <f>SUM(E2:E11)</f>
        <v>10</v>
      </c>
      <c r="F12" s="207">
        <f>SUM(F2:F11)</f>
        <v>70744</v>
      </c>
      <c r="G12" s="198"/>
    </row>
    <row r="13" spans="1:7" x14ac:dyDescent="0.2">
      <c r="F13" s="212"/>
    </row>
    <row r="14" spans="1:7" hidden="1" x14ac:dyDescent="0.2">
      <c r="A14" s="345" t="s">
        <v>2248</v>
      </c>
      <c r="B14" s="345"/>
      <c r="C14" s="345"/>
      <c r="D14" s="345"/>
    </row>
    <row r="15" spans="1:7" hidden="1" x14ac:dyDescent="0.2">
      <c r="A15" s="345" t="s">
        <v>2249</v>
      </c>
      <c r="B15" s="345"/>
      <c r="C15" s="345"/>
      <c r="D15" s="345"/>
    </row>
    <row r="16" spans="1:7" hidden="1" x14ac:dyDescent="0.2">
      <c r="A16" s="345" t="s">
        <v>2250</v>
      </c>
      <c r="B16" s="345"/>
      <c r="C16" s="345"/>
      <c r="D16" s="345"/>
    </row>
    <row r="17" spans="1:6" hidden="1" x14ac:dyDescent="0.2">
      <c r="A17" s="345" t="s">
        <v>2251</v>
      </c>
      <c r="B17" s="345"/>
      <c r="C17" s="345"/>
      <c r="D17" s="345"/>
    </row>
    <row r="18" spans="1:6" x14ac:dyDescent="0.2">
      <c r="F18" s="213"/>
    </row>
  </sheetData>
  <mergeCells count="4">
    <mergeCell ref="A14:D14"/>
    <mergeCell ref="A15:D15"/>
    <mergeCell ref="A16:D16"/>
    <mergeCell ref="A17:D17"/>
  </mergeCells>
  <pageMargins left="0.75" right="0.75" top="1" bottom="1" header="0.5" footer="0.5"/>
  <pageSetup paperSize="9" scale="85" orientation="portrait" r:id="rId1"/>
  <headerFooter alignWithMargins="0">
    <oddHeader>&amp;C&amp;14Kutyafuttató területek&amp;R&amp;12 6. számú melléklet</oddHeader>
    <oddFooter xml:space="preserve">&amp;RVállalkozási szerződés
 2022.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23F7-46EC-47E4-84BE-9B55BEF82D51}">
  <sheetPr>
    <pageSetUpPr fitToPage="1"/>
  </sheetPr>
  <dimension ref="A1:C38"/>
  <sheetViews>
    <sheetView view="pageLayout" zoomScale="115" zoomScaleNormal="100" zoomScalePageLayoutView="115" workbookViewId="0">
      <selection activeCell="C5" sqref="C5"/>
    </sheetView>
  </sheetViews>
  <sheetFormatPr defaultRowHeight="15" x14ac:dyDescent="0.25"/>
  <cols>
    <col min="1" max="1" width="4.85546875" style="264" customWidth="1"/>
    <col min="2" max="2" width="47.140625" style="265" customWidth="1"/>
    <col min="3" max="3" width="106.7109375" style="180" customWidth="1"/>
    <col min="4" max="4" width="17.42578125" style="180" bestFit="1" customWidth="1"/>
    <col min="5" max="256" width="9.140625" style="180"/>
    <col min="257" max="257" width="4.85546875" style="180" customWidth="1"/>
    <col min="258" max="258" width="47.140625" style="180" customWidth="1"/>
    <col min="259" max="259" width="106.7109375" style="180" customWidth="1"/>
    <col min="260" max="260" width="17.42578125" style="180" bestFit="1" customWidth="1"/>
    <col min="261" max="512" width="9.140625" style="180"/>
    <col min="513" max="513" width="4.85546875" style="180" customWidth="1"/>
    <col min="514" max="514" width="47.140625" style="180" customWidth="1"/>
    <col min="515" max="515" width="106.7109375" style="180" customWidth="1"/>
    <col min="516" max="516" width="17.42578125" style="180" bestFit="1" customWidth="1"/>
    <col min="517" max="768" width="9.140625" style="180"/>
    <col min="769" max="769" width="4.85546875" style="180" customWidth="1"/>
    <col min="770" max="770" width="47.140625" style="180" customWidth="1"/>
    <col min="771" max="771" width="106.7109375" style="180" customWidth="1"/>
    <col min="772" max="772" width="17.42578125" style="180" bestFit="1" customWidth="1"/>
    <col min="773" max="1024" width="9.140625" style="180"/>
    <col min="1025" max="1025" width="4.85546875" style="180" customWidth="1"/>
    <col min="1026" max="1026" width="47.140625" style="180" customWidth="1"/>
    <col min="1027" max="1027" width="106.7109375" style="180" customWidth="1"/>
    <col min="1028" max="1028" width="17.42578125" style="180" bestFit="1" customWidth="1"/>
    <col min="1029" max="1280" width="9.140625" style="180"/>
    <col min="1281" max="1281" width="4.85546875" style="180" customWidth="1"/>
    <col min="1282" max="1282" width="47.140625" style="180" customWidth="1"/>
    <col min="1283" max="1283" width="106.7109375" style="180" customWidth="1"/>
    <col min="1284" max="1284" width="17.42578125" style="180" bestFit="1" customWidth="1"/>
    <col min="1285" max="1536" width="9.140625" style="180"/>
    <col min="1537" max="1537" width="4.85546875" style="180" customWidth="1"/>
    <col min="1538" max="1538" width="47.140625" style="180" customWidth="1"/>
    <col min="1539" max="1539" width="106.7109375" style="180" customWidth="1"/>
    <col min="1540" max="1540" width="17.42578125" style="180" bestFit="1" customWidth="1"/>
    <col min="1541" max="1792" width="9.140625" style="180"/>
    <col min="1793" max="1793" width="4.85546875" style="180" customWidth="1"/>
    <col min="1794" max="1794" width="47.140625" style="180" customWidth="1"/>
    <col min="1795" max="1795" width="106.7109375" style="180" customWidth="1"/>
    <col min="1796" max="1796" width="17.42578125" style="180" bestFit="1" customWidth="1"/>
    <col min="1797" max="2048" width="9.140625" style="180"/>
    <col min="2049" max="2049" width="4.85546875" style="180" customWidth="1"/>
    <col min="2050" max="2050" width="47.140625" style="180" customWidth="1"/>
    <col min="2051" max="2051" width="106.7109375" style="180" customWidth="1"/>
    <col min="2052" max="2052" width="17.42578125" style="180" bestFit="1" customWidth="1"/>
    <col min="2053" max="2304" width="9.140625" style="180"/>
    <col min="2305" max="2305" width="4.85546875" style="180" customWidth="1"/>
    <col min="2306" max="2306" width="47.140625" style="180" customWidth="1"/>
    <col min="2307" max="2307" width="106.7109375" style="180" customWidth="1"/>
    <col min="2308" max="2308" width="17.42578125" style="180" bestFit="1" customWidth="1"/>
    <col min="2309" max="2560" width="9.140625" style="180"/>
    <col min="2561" max="2561" width="4.85546875" style="180" customWidth="1"/>
    <col min="2562" max="2562" width="47.140625" style="180" customWidth="1"/>
    <col min="2563" max="2563" width="106.7109375" style="180" customWidth="1"/>
    <col min="2564" max="2564" width="17.42578125" style="180" bestFit="1" customWidth="1"/>
    <col min="2565" max="2816" width="9.140625" style="180"/>
    <col min="2817" max="2817" width="4.85546875" style="180" customWidth="1"/>
    <col min="2818" max="2818" width="47.140625" style="180" customWidth="1"/>
    <col min="2819" max="2819" width="106.7109375" style="180" customWidth="1"/>
    <col min="2820" max="2820" width="17.42578125" style="180" bestFit="1" customWidth="1"/>
    <col min="2821" max="3072" width="9.140625" style="180"/>
    <col min="3073" max="3073" width="4.85546875" style="180" customWidth="1"/>
    <col min="3074" max="3074" width="47.140625" style="180" customWidth="1"/>
    <col min="3075" max="3075" width="106.7109375" style="180" customWidth="1"/>
    <col min="3076" max="3076" width="17.42578125" style="180" bestFit="1" customWidth="1"/>
    <col min="3077" max="3328" width="9.140625" style="180"/>
    <col min="3329" max="3329" width="4.85546875" style="180" customWidth="1"/>
    <col min="3330" max="3330" width="47.140625" style="180" customWidth="1"/>
    <col min="3331" max="3331" width="106.7109375" style="180" customWidth="1"/>
    <col min="3332" max="3332" width="17.42578125" style="180" bestFit="1" customWidth="1"/>
    <col min="3333" max="3584" width="9.140625" style="180"/>
    <col min="3585" max="3585" width="4.85546875" style="180" customWidth="1"/>
    <col min="3586" max="3586" width="47.140625" style="180" customWidth="1"/>
    <col min="3587" max="3587" width="106.7109375" style="180" customWidth="1"/>
    <col min="3588" max="3588" width="17.42578125" style="180" bestFit="1" customWidth="1"/>
    <col min="3589" max="3840" width="9.140625" style="180"/>
    <col min="3841" max="3841" width="4.85546875" style="180" customWidth="1"/>
    <col min="3842" max="3842" width="47.140625" style="180" customWidth="1"/>
    <col min="3843" max="3843" width="106.7109375" style="180" customWidth="1"/>
    <col min="3844" max="3844" width="17.42578125" style="180" bestFit="1" customWidth="1"/>
    <col min="3845" max="4096" width="9.140625" style="180"/>
    <col min="4097" max="4097" width="4.85546875" style="180" customWidth="1"/>
    <col min="4098" max="4098" width="47.140625" style="180" customWidth="1"/>
    <col min="4099" max="4099" width="106.7109375" style="180" customWidth="1"/>
    <col min="4100" max="4100" width="17.42578125" style="180" bestFit="1" customWidth="1"/>
    <col min="4101" max="4352" width="9.140625" style="180"/>
    <col min="4353" max="4353" width="4.85546875" style="180" customWidth="1"/>
    <col min="4354" max="4354" width="47.140625" style="180" customWidth="1"/>
    <col min="4355" max="4355" width="106.7109375" style="180" customWidth="1"/>
    <col min="4356" max="4356" width="17.42578125" style="180" bestFit="1" customWidth="1"/>
    <col min="4357" max="4608" width="9.140625" style="180"/>
    <col min="4609" max="4609" width="4.85546875" style="180" customWidth="1"/>
    <col min="4610" max="4610" width="47.140625" style="180" customWidth="1"/>
    <col min="4611" max="4611" width="106.7109375" style="180" customWidth="1"/>
    <col min="4612" max="4612" width="17.42578125" style="180" bestFit="1" customWidth="1"/>
    <col min="4613" max="4864" width="9.140625" style="180"/>
    <col min="4865" max="4865" width="4.85546875" style="180" customWidth="1"/>
    <col min="4866" max="4866" width="47.140625" style="180" customWidth="1"/>
    <col min="4867" max="4867" width="106.7109375" style="180" customWidth="1"/>
    <col min="4868" max="4868" width="17.42578125" style="180" bestFit="1" customWidth="1"/>
    <col min="4869" max="5120" width="9.140625" style="180"/>
    <col min="5121" max="5121" width="4.85546875" style="180" customWidth="1"/>
    <col min="5122" max="5122" width="47.140625" style="180" customWidth="1"/>
    <col min="5123" max="5123" width="106.7109375" style="180" customWidth="1"/>
    <col min="5124" max="5124" width="17.42578125" style="180" bestFit="1" customWidth="1"/>
    <col min="5125" max="5376" width="9.140625" style="180"/>
    <col min="5377" max="5377" width="4.85546875" style="180" customWidth="1"/>
    <col min="5378" max="5378" width="47.140625" style="180" customWidth="1"/>
    <col min="5379" max="5379" width="106.7109375" style="180" customWidth="1"/>
    <col min="5380" max="5380" width="17.42578125" style="180" bestFit="1" customWidth="1"/>
    <col min="5381" max="5632" width="9.140625" style="180"/>
    <col min="5633" max="5633" width="4.85546875" style="180" customWidth="1"/>
    <col min="5634" max="5634" width="47.140625" style="180" customWidth="1"/>
    <col min="5635" max="5635" width="106.7109375" style="180" customWidth="1"/>
    <col min="5636" max="5636" width="17.42578125" style="180" bestFit="1" customWidth="1"/>
    <col min="5637" max="5888" width="9.140625" style="180"/>
    <col min="5889" max="5889" width="4.85546875" style="180" customWidth="1"/>
    <col min="5890" max="5890" width="47.140625" style="180" customWidth="1"/>
    <col min="5891" max="5891" width="106.7109375" style="180" customWidth="1"/>
    <col min="5892" max="5892" width="17.42578125" style="180" bestFit="1" customWidth="1"/>
    <col min="5893" max="6144" width="9.140625" style="180"/>
    <col min="6145" max="6145" width="4.85546875" style="180" customWidth="1"/>
    <col min="6146" max="6146" width="47.140625" style="180" customWidth="1"/>
    <col min="6147" max="6147" width="106.7109375" style="180" customWidth="1"/>
    <col min="6148" max="6148" width="17.42578125" style="180" bestFit="1" customWidth="1"/>
    <col min="6149" max="6400" width="9.140625" style="180"/>
    <col min="6401" max="6401" width="4.85546875" style="180" customWidth="1"/>
    <col min="6402" max="6402" width="47.140625" style="180" customWidth="1"/>
    <col min="6403" max="6403" width="106.7109375" style="180" customWidth="1"/>
    <col min="6404" max="6404" width="17.42578125" style="180" bestFit="1" customWidth="1"/>
    <col min="6405" max="6656" width="9.140625" style="180"/>
    <col min="6657" max="6657" width="4.85546875" style="180" customWidth="1"/>
    <col min="6658" max="6658" width="47.140625" style="180" customWidth="1"/>
    <col min="6659" max="6659" width="106.7109375" style="180" customWidth="1"/>
    <col min="6660" max="6660" width="17.42578125" style="180" bestFit="1" customWidth="1"/>
    <col min="6661" max="6912" width="9.140625" style="180"/>
    <col min="6913" max="6913" width="4.85546875" style="180" customWidth="1"/>
    <col min="6914" max="6914" width="47.140625" style="180" customWidth="1"/>
    <col min="6915" max="6915" width="106.7109375" style="180" customWidth="1"/>
    <col min="6916" max="6916" width="17.42578125" style="180" bestFit="1" customWidth="1"/>
    <col min="6917" max="7168" width="9.140625" style="180"/>
    <col min="7169" max="7169" width="4.85546875" style="180" customWidth="1"/>
    <col min="7170" max="7170" width="47.140625" style="180" customWidth="1"/>
    <col min="7171" max="7171" width="106.7109375" style="180" customWidth="1"/>
    <col min="7172" max="7172" width="17.42578125" style="180" bestFit="1" customWidth="1"/>
    <col min="7173" max="7424" width="9.140625" style="180"/>
    <col min="7425" max="7425" width="4.85546875" style="180" customWidth="1"/>
    <col min="7426" max="7426" width="47.140625" style="180" customWidth="1"/>
    <col min="7427" max="7427" width="106.7109375" style="180" customWidth="1"/>
    <col min="7428" max="7428" width="17.42578125" style="180" bestFit="1" customWidth="1"/>
    <col min="7429" max="7680" width="9.140625" style="180"/>
    <col min="7681" max="7681" width="4.85546875" style="180" customWidth="1"/>
    <col min="7682" max="7682" width="47.140625" style="180" customWidth="1"/>
    <col min="7683" max="7683" width="106.7109375" style="180" customWidth="1"/>
    <col min="7684" max="7684" width="17.42578125" style="180" bestFit="1" customWidth="1"/>
    <col min="7685" max="7936" width="9.140625" style="180"/>
    <col min="7937" max="7937" width="4.85546875" style="180" customWidth="1"/>
    <col min="7938" max="7938" width="47.140625" style="180" customWidth="1"/>
    <col min="7939" max="7939" width="106.7109375" style="180" customWidth="1"/>
    <col min="7940" max="7940" width="17.42578125" style="180" bestFit="1" customWidth="1"/>
    <col min="7941" max="8192" width="9.140625" style="180"/>
    <col min="8193" max="8193" width="4.85546875" style="180" customWidth="1"/>
    <col min="8194" max="8194" width="47.140625" style="180" customWidth="1"/>
    <col min="8195" max="8195" width="106.7109375" style="180" customWidth="1"/>
    <col min="8196" max="8196" width="17.42578125" style="180" bestFit="1" customWidth="1"/>
    <col min="8197" max="8448" width="9.140625" style="180"/>
    <col min="8449" max="8449" width="4.85546875" style="180" customWidth="1"/>
    <col min="8450" max="8450" width="47.140625" style="180" customWidth="1"/>
    <col min="8451" max="8451" width="106.7109375" style="180" customWidth="1"/>
    <col min="8452" max="8452" width="17.42578125" style="180" bestFit="1" customWidth="1"/>
    <col min="8453" max="8704" width="9.140625" style="180"/>
    <col min="8705" max="8705" width="4.85546875" style="180" customWidth="1"/>
    <col min="8706" max="8706" width="47.140625" style="180" customWidth="1"/>
    <col min="8707" max="8707" width="106.7109375" style="180" customWidth="1"/>
    <col min="8708" max="8708" width="17.42578125" style="180" bestFit="1" customWidth="1"/>
    <col min="8709" max="8960" width="9.140625" style="180"/>
    <col min="8961" max="8961" width="4.85546875" style="180" customWidth="1"/>
    <col min="8962" max="8962" width="47.140625" style="180" customWidth="1"/>
    <col min="8963" max="8963" width="106.7109375" style="180" customWidth="1"/>
    <col min="8964" max="8964" width="17.42578125" style="180" bestFit="1" customWidth="1"/>
    <col min="8965" max="9216" width="9.140625" style="180"/>
    <col min="9217" max="9217" width="4.85546875" style="180" customWidth="1"/>
    <col min="9218" max="9218" width="47.140625" style="180" customWidth="1"/>
    <col min="9219" max="9219" width="106.7109375" style="180" customWidth="1"/>
    <col min="9220" max="9220" width="17.42578125" style="180" bestFit="1" customWidth="1"/>
    <col min="9221" max="9472" width="9.140625" style="180"/>
    <col min="9473" max="9473" width="4.85546875" style="180" customWidth="1"/>
    <col min="9474" max="9474" width="47.140625" style="180" customWidth="1"/>
    <col min="9475" max="9475" width="106.7109375" style="180" customWidth="1"/>
    <col min="9476" max="9476" width="17.42578125" style="180" bestFit="1" customWidth="1"/>
    <col min="9477" max="9728" width="9.140625" style="180"/>
    <col min="9729" max="9729" width="4.85546875" style="180" customWidth="1"/>
    <col min="9730" max="9730" width="47.140625" style="180" customWidth="1"/>
    <col min="9731" max="9731" width="106.7109375" style="180" customWidth="1"/>
    <col min="9732" max="9732" width="17.42578125" style="180" bestFit="1" customWidth="1"/>
    <col min="9733" max="9984" width="9.140625" style="180"/>
    <col min="9985" max="9985" width="4.85546875" style="180" customWidth="1"/>
    <col min="9986" max="9986" width="47.140625" style="180" customWidth="1"/>
    <col min="9987" max="9987" width="106.7109375" style="180" customWidth="1"/>
    <col min="9988" max="9988" width="17.42578125" style="180" bestFit="1" customWidth="1"/>
    <col min="9989" max="10240" width="9.140625" style="180"/>
    <col min="10241" max="10241" width="4.85546875" style="180" customWidth="1"/>
    <col min="10242" max="10242" width="47.140625" style="180" customWidth="1"/>
    <col min="10243" max="10243" width="106.7109375" style="180" customWidth="1"/>
    <col min="10244" max="10244" width="17.42578125" style="180" bestFit="1" customWidth="1"/>
    <col min="10245" max="10496" width="9.140625" style="180"/>
    <col min="10497" max="10497" width="4.85546875" style="180" customWidth="1"/>
    <col min="10498" max="10498" width="47.140625" style="180" customWidth="1"/>
    <col min="10499" max="10499" width="106.7109375" style="180" customWidth="1"/>
    <col min="10500" max="10500" width="17.42578125" style="180" bestFit="1" customWidth="1"/>
    <col min="10501" max="10752" width="9.140625" style="180"/>
    <col min="10753" max="10753" width="4.85546875" style="180" customWidth="1"/>
    <col min="10754" max="10754" width="47.140625" style="180" customWidth="1"/>
    <col min="10755" max="10755" width="106.7109375" style="180" customWidth="1"/>
    <col min="10756" max="10756" width="17.42578125" style="180" bestFit="1" customWidth="1"/>
    <col min="10757" max="11008" width="9.140625" style="180"/>
    <col min="11009" max="11009" width="4.85546875" style="180" customWidth="1"/>
    <col min="11010" max="11010" width="47.140625" style="180" customWidth="1"/>
    <col min="11011" max="11011" width="106.7109375" style="180" customWidth="1"/>
    <col min="11012" max="11012" width="17.42578125" style="180" bestFit="1" customWidth="1"/>
    <col min="11013" max="11264" width="9.140625" style="180"/>
    <col min="11265" max="11265" width="4.85546875" style="180" customWidth="1"/>
    <col min="11266" max="11266" width="47.140625" style="180" customWidth="1"/>
    <col min="11267" max="11267" width="106.7109375" style="180" customWidth="1"/>
    <col min="11268" max="11268" width="17.42578125" style="180" bestFit="1" customWidth="1"/>
    <col min="11269" max="11520" width="9.140625" style="180"/>
    <col min="11521" max="11521" width="4.85546875" style="180" customWidth="1"/>
    <col min="11522" max="11522" width="47.140625" style="180" customWidth="1"/>
    <col min="11523" max="11523" width="106.7109375" style="180" customWidth="1"/>
    <col min="11524" max="11524" width="17.42578125" style="180" bestFit="1" customWidth="1"/>
    <col min="11525" max="11776" width="9.140625" style="180"/>
    <col min="11777" max="11777" width="4.85546875" style="180" customWidth="1"/>
    <col min="11778" max="11778" width="47.140625" style="180" customWidth="1"/>
    <col min="11779" max="11779" width="106.7109375" style="180" customWidth="1"/>
    <col min="11780" max="11780" width="17.42578125" style="180" bestFit="1" customWidth="1"/>
    <col min="11781" max="12032" width="9.140625" style="180"/>
    <col min="12033" max="12033" width="4.85546875" style="180" customWidth="1"/>
    <col min="12034" max="12034" width="47.140625" style="180" customWidth="1"/>
    <col min="12035" max="12035" width="106.7109375" style="180" customWidth="1"/>
    <col min="12036" max="12036" width="17.42578125" style="180" bestFit="1" customWidth="1"/>
    <col min="12037" max="12288" width="9.140625" style="180"/>
    <col min="12289" max="12289" width="4.85546875" style="180" customWidth="1"/>
    <col min="12290" max="12290" width="47.140625" style="180" customWidth="1"/>
    <col min="12291" max="12291" width="106.7109375" style="180" customWidth="1"/>
    <col min="12292" max="12292" width="17.42578125" style="180" bestFit="1" customWidth="1"/>
    <col min="12293" max="12544" width="9.140625" style="180"/>
    <col min="12545" max="12545" width="4.85546875" style="180" customWidth="1"/>
    <col min="12546" max="12546" width="47.140625" style="180" customWidth="1"/>
    <col min="12547" max="12547" width="106.7109375" style="180" customWidth="1"/>
    <col min="12548" max="12548" width="17.42578125" style="180" bestFit="1" customWidth="1"/>
    <col min="12549" max="12800" width="9.140625" style="180"/>
    <col min="12801" max="12801" width="4.85546875" style="180" customWidth="1"/>
    <col min="12802" max="12802" width="47.140625" style="180" customWidth="1"/>
    <col min="12803" max="12803" width="106.7109375" style="180" customWidth="1"/>
    <col min="12804" max="12804" width="17.42578125" style="180" bestFit="1" customWidth="1"/>
    <col min="12805" max="13056" width="9.140625" style="180"/>
    <col min="13057" max="13057" width="4.85546875" style="180" customWidth="1"/>
    <col min="13058" max="13058" width="47.140625" style="180" customWidth="1"/>
    <col min="13059" max="13059" width="106.7109375" style="180" customWidth="1"/>
    <col min="13060" max="13060" width="17.42578125" style="180" bestFit="1" customWidth="1"/>
    <col min="13061" max="13312" width="9.140625" style="180"/>
    <col min="13313" max="13313" width="4.85546875" style="180" customWidth="1"/>
    <col min="13314" max="13314" width="47.140625" style="180" customWidth="1"/>
    <col min="13315" max="13315" width="106.7109375" style="180" customWidth="1"/>
    <col min="13316" max="13316" width="17.42578125" style="180" bestFit="1" customWidth="1"/>
    <col min="13317" max="13568" width="9.140625" style="180"/>
    <col min="13569" max="13569" width="4.85546875" style="180" customWidth="1"/>
    <col min="13570" max="13570" width="47.140625" style="180" customWidth="1"/>
    <col min="13571" max="13571" width="106.7109375" style="180" customWidth="1"/>
    <col min="13572" max="13572" width="17.42578125" style="180" bestFit="1" customWidth="1"/>
    <col min="13573" max="13824" width="9.140625" style="180"/>
    <col min="13825" max="13825" width="4.85546875" style="180" customWidth="1"/>
    <col min="13826" max="13826" width="47.140625" style="180" customWidth="1"/>
    <col min="13827" max="13827" width="106.7109375" style="180" customWidth="1"/>
    <col min="13828" max="13828" width="17.42578125" style="180" bestFit="1" customWidth="1"/>
    <col min="13829" max="14080" width="9.140625" style="180"/>
    <col min="14081" max="14081" width="4.85546875" style="180" customWidth="1"/>
    <col min="14082" max="14082" width="47.140625" style="180" customWidth="1"/>
    <col min="14083" max="14083" width="106.7109375" style="180" customWidth="1"/>
    <col min="14084" max="14084" width="17.42578125" style="180" bestFit="1" customWidth="1"/>
    <col min="14085" max="14336" width="9.140625" style="180"/>
    <col min="14337" max="14337" width="4.85546875" style="180" customWidth="1"/>
    <col min="14338" max="14338" width="47.140625" style="180" customWidth="1"/>
    <col min="14339" max="14339" width="106.7109375" style="180" customWidth="1"/>
    <col min="14340" max="14340" width="17.42578125" style="180" bestFit="1" customWidth="1"/>
    <col min="14341" max="14592" width="9.140625" style="180"/>
    <col min="14593" max="14593" width="4.85546875" style="180" customWidth="1"/>
    <col min="14594" max="14594" width="47.140625" style="180" customWidth="1"/>
    <col min="14595" max="14595" width="106.7109375" style="180" customWidth="1"/>
    <col min="14596" max="14596" width="17.42578125" style="180" bestFit="1" customWidth="1"/>
    <col min="14597" max="14848" width="9.140625" style="180"/>
    <col min="14849" max="14849" width="4.85546875" style="180" customWidth="1"/>
    <col min="14850" max="14850" width="47.140625" style="180" customWidth="1"/>
    <col min="14851" max="14851" width="106.7109375" style="180" customWidth="1"/>
    <col min="14852" max="14852" width="17.42578125" style="180" bestFit="1" customWidth="1"/>
    <col min="14853" max="15104" width="9.140625" style="180"/>
    <col min="15105" max="15105" width="4.85546875" style="180" customWidth="1"/>
    <col min="15106" max="15106" width="47.140625" style="180" customWidth="1"/>
    <col min="15107" max="15107" width="106.7109375" style="180" customWidth="1"/>
    <col min="15108" max="15108" width="17.42578125" style="180" bestFit="1" customWidth="1"/>
    <col min="15109" max="15360" width="9.140625" style="180"/>
    <col min="15361" max="15361" width="4.85546875" style="180" customWidth="1"/>
    <col min="15362" max="15362" width="47.140625" style="180" customWidth="1"/>
    <col min="15363" max="15363" width="106.7109375" style="180" customWidth="1"/>
    <col min="15364" max="15364" width="17.42578125" style="180" bestFit="1" customWidth="1"/>
    <col min="15365" max="15616" width="9.140625" style="180"/>
    <col min="15617" max="15617" width="4.85546875" style="180" customWidth="1"/>
    <col min="15618" max="15618" width="47.140625" style="180" customWidth="1"/>
    <col min="15619" max="15619" width="106.7109375" style="180" customWidth="1"/>
    <col min="15620" max="15620" width="17.42578125" style="180" bestFit="1" customWidth="1"/>
    <col min="15621" max="15872" width="9.140625" style="180"/>
    <col min="15873" max="15873" width="4.85546875" style="180" customWidth="1"/>
    <col min="15874" max="15874" width="47.140625" style="180" customWidth="1"/>
    <col min="15875" max="15875" width="106.7109375" style="180" customWidth="1"/>
    <col min="15876" max="15876" width="17.42578125" style="180" bestFit="1" customWidth="1"/>
    <col min="15877" max="16128" width="9.140625" style="180"/>
    <col min="16129" max="16129" width="4.85546875" style="180" customWidth="1"/>
    <col min="16130" max="16130" width="47.140625" style="180" customWidth="1"/>
    <col min="16131" max="16131" width="106.7109375" style="180" customWidth="1"/>
    <col min="16132" max="16132" width="17.42578125" style="180" bestFit="1" customWidth="1"/>
    <col min="16133" max="16384" width="9.140625" style="180"/>
  </cols>
  <sheetData>
    <row r="1" spans="1:3" s="258" customFormat="1" ht="15.75" x14ac:dyDescent="0.25">
      <c r="A1" s="256"/>
      <c r="B1" s="176" t="s">
        <v>2400</v>
      </c>
      <c r="C1" s="257" t="s">
        <v>2401</v>
      </c>
    </row>
    <row r="2" spans="1:3" ht="15.75" x14ac:dyDescent="0.25">
      <c r="A2" s="259" t="s">
        <v>59</v>
      </c>
      <c r="B2" s="260" t="s">
        <v>2402</v>
      </c>
      <c r="C2" s="189" t="s">
        <v>2403</v>
      </c>
    </row>
    <row r="3" spans="1:3" ht="15" customHeight="1" x14ac:dyDescent="0.25">
      <c r="A3" s="259" t="s">
        <v>60</v>
      </c>
      <c r="B3" s="346" t="s">
        <v>1801</v>
      </c>
      <c r="C3" s="189" t="s">
        <v>2404</v>
      </c>
    </row>
    <row r="4" spans="1:3" ht="15" customHeight="1" x14ac:dyDescent="0.25">
      <c r="A4" s="259" t="s">
        <v>61</v>
      </c>
      <c r="B4" s="346"/>
      <c r="C4" s="189" t="s">
        <v>2405</v>
      </c>
    </row>
    <row r="5" spans="1:3" ht="15.75" customHeight="1" x14ac:dyDescent="0.25">
      <c r="A5" s="259" t="s">
        <v>62</v>
      </c>
      <c r="B5" s="346"/>
      <c r="C5" s="189" t="s">
        <v>2406</v>
      </c>
    </row>
    <row r="6" spans="1:3" ht="15.75" x14ac:dyDescent="0.25">
      <c r="A6" s="259" t="s">
        <v>63</v>
      </c>
      <c r="B6" s="260" t="s">
        <v>1722</v>
      </c>
      <c r="C6" s="189" t="s">
        <v>2407</v>
      </c>
    </row>
    <row r="7" spans="1:3" ht="15.75" x14ac:dyDescent="0.25">
      <c r="A7" s="259" t="s">
        <v>64</v>
      </c>
      <c r="B7" s="260" t="s">
        <v>2408</v>
      </c>
      <c r="C7" s="189" t="s">
        <v>2409</v>
      </c>
    </row>
    <row r="8" spans="1:3" ht="15.75" x14ac:dyDescent="0.25">
      <c r="A8" s="259" t="s">
        <v>65</v>
      </c>
      <c r="B8" s="260" t="s">
        <v>2410</v>
      </c>
      <c r="C8" s="189" t="s">
        <v>2411</v>
      </c>
    </row>
    <row r="9" spans="1:3" ht="15.75" x14ac:dyDescent="0.25">
      <c r="A9" s="259" t="s">
        <v>66</v>
      </c>
      <c r="B9" s="260" t="s">
        <v>1757</v>
      </c>
      <c r="C9" s="189" t="s">
        <v>2412</v>
      </c>
    </row>
    <row r="10" spans="1:3" ht="30.75" x14ac:dyDescent="0.25">
      <c r="A10" s="259" t="s">
        <v>67</v>
      </c>
      <c r="B10" s="346" t="s">
        <v>2413</v>
      </c>
      <c r="C10" s="243" t="s">
        <v>2414</v>
      </c>
    </row>
    <row r="11" spans="1:3" ht="15" customHeight="1" x14ac:dyDescent="0.25">
      <c r="A11" s="259" t="s">
        <v>68</v>
      </c>
      <c r="B11" s="346"/>
      <c r="C11" s="189" t="s">
        <v>2409</v>
      </c>
    </row>
    <row r="12" spans="1:3" ht="15" customHeight="1" x14ac:dyDescent="0.25">
      <c r="A12" s="259" t="s">
        <v>69</v>
      </c>
      <c r="B12" s="346" t="s">
        <v>2387</v>
      </c>
      <c r="C12" s="189" t="s">
        <v>2415</v>
      </c>
    </row>
    <row r="13" spans="1:3" ht="15.75" customHeight="1" x14ac:dyDescent="0.25">
      <c r="A13" s="259" t="s">
        <v>70</v>
      </c>
      <c r="B13" s="346"/>
      <c r="C13" s="189" t="s">
        <v>2416</v>
      </c>
    </row>
    <row r="14" spans="1:3" ht="15.75" x14ac:dyDescent="0.25">
      <c r="A14" s="259" t="s">
        <v>71</v>
      </c>
      <c r="B14" s="260" t="s">
        <v>1067</v>
      </c>
      <c r="C14" s="189" t="s">
        <v>2417</v>
      </c>
    </row>
    <row r="15" spans="1:3" ht="15.75" x14ac:dyDescent="0.25">
      <c r="A15" s="259" t="s">
        <v>72</v>
      </c>
      <c r="B15" s="260" t="s">
        <v>2418</v>
      </c>
      <c r="C15" s="261" t="s">
        <v>2419</v>
      </c>
    </row>
    <row r="16" spans="1:3" ht="15.75" x14ac:dyDescent="0.25">
      <c r="A16" s="259" t="s">
        <v>73</v>
      </c>
      <c r="B16" s="260" t="s">
        <v>2420</v>
      </c>
      <c r="C16" s="189" t="s">
        <v>2421</v>
      </c>
    </row>
    <row r="17" spans="1:3" ht="15" customHeight="1" x14ac:dyDescent="0.25">
      <c r="A17" s="259" t="s">
        <v>74</v>
      </c>
      <c r="B17" s="346" t="s">
        <v>2422</v>
      </c>
      <c r="C17" s="189" t="s">
        <v>2423</v>
      </c>
    </row>
    <row r="18" spans="1:3" ht="15.75" customHeight="1" x14ac:dyDescent="0.25">
      <c r="A18" s="259" t="s">
        <v>75</v>
      </c>
      <c r="B18" s="346"/>
      <c r="C18" s="189" t="s">
        <v>2424</v>
      </c>
    </row>
    <row r="19" spans="1:3" ht="15.75" x14ac:dyDescent="0.25">
      <c r="A19" s="259" t="s">
        <v>76</v>
      </c>
      <c r="B19" s="260" t="s">
        <v>2425</v>
      </c>
      <c r="C19" s="261" t="s">
        <v>2426</v>
      </c>
    </row>
    <row r="20" spans="1:3" s="262" customFormat="1" ht="15.75" x14ac:dyDescent="0.25">
      <c r="A20" s="259" t="s">
        <v>77</v>
      </c>
      <c r="B20" s="260" t="s">
        <v>683</v>
      </c>
      <c r="C20" s="189" t="s">
        <v>2427</v>
      </c>
    </row>
    <row r="21" spans="1:3" ht="15.75" x14ac:dyDescent="0.25">
      <c r="A21" s="259" t="s">
        <v>78</v>
      </c>
      <c r="B21" s="260" t="s">
        <v>2428</v>
      </c>
      <c r="C21" s="189" t="s">
        <v>2429</v>
      </c>
    </row>
    <row r="22" spans="1:3" ht="15" customHeight="1" x14ac:dyDescent="0.25">
      <c r="A22" s="259" t="s">
        <v>79</v>
      </c>
      <c r="B22" s="260" t="s">
        <v>2430</v>
      </c>
      <c r="C22" s="189" t="s">
        <v>2431</v>
      </c>
    </row>
    <row r="23" spans="1:3" ht="15.75" x14ac:dyDescent="0.25">
      <c r="A23" s="259" t="s">
        <v>80</v>
      </c>
      <c r="B23" s="260" t="s">
        <v>2432</v>
      </c>
      <c r="C23" s="261" t="s">
        <v>2433</v>
      </c>
    </row>
    <row r="24" spans="1:3" ht="15.75" x14ac:dyDescent="0.25">
      <c r="A24" s="259" t="s">
        <v>81</v>
      </c>
      <c r="B24" s="260" t="s">
        <v>2434</v>
      </c>
      <c r="C24" s="261" t="s">
        <v>2435</v>
      </c>
    </row>
    <row r="25" spans="1:3" ht="15.75" x14ac:dyDescent="0.25">
      <c r="A25" s="259" t="s">
        <v>20</v>
      </c>
      <c r="B25" s="260" t="s">
        <v>2436</v>
      </c>
      <c r="C25" s="261" t="s">
        <v>2435</v>
      </c>
    </row>
    <row r="26" spans="1:3" ht="13.5" customHeight="1" x14ac:dyDescent="0.25">
      <c r="A26" s="259" t="s">
        <v>21</v>
      </c>
      <c r="B26" s="346" t="s">
        <v>2437</v>
      </c>
      <c r="C26" s="189" t="s">
        <v>2438</v>
      </c>
    </row>
    <row r="27" spans="1:3" ht="15" customHeight="1" x14ac:dyDescent="0.25">
      <c r="A27" s="259" t="s">
        <v>22</v>
      </c>
      <c r="B27" s="346"/>
      <c r="C27" s="261" t="s">
        <v>2439</v>
      </c>
    </row>
    <row r="28" spans="1:3" ht="15.75" customHeight="1" x14ac:dyDescent="0.25">
      <c r="A28" s="259" t="s">
        <v>23</v>
      </c>
      <c r="B28" s="346"/>
      <c r="C28" s="261" t="s">
        <v>2440</v>
      </c>
    </row>
    <row r="29" spans="1:3" ht="15.75" x14ac:dyDescent="0.25">
      <c r="A29" s="259" t="s">
        <v>24</v>
      </c>
      <c r="B29" s="260" t="s">
        <v>2441</v>
      </c>
      <c r="C29" s="261" t="s">
        <v>2442</v>
      </c>
    </row>
    <row r="30" spans="1:3" ht="15.75" x14ac:dyDescent="0.25">
      <c r="A30" s="259" t="s">
        <v>25</v>
      </c>
      <c r="B30" s="260" t="s">
        <v>2443</v>
      </c>
      <c r="C30" s="189" t="s">
        <v>2444</v>
      </c>
    </row>
    <row r="31" spans="1:3" s="262" customFormat="1" ht="15.75" x14ac:dyDescent="0.25">
      <c r="A31" s="259" t="s">
        <v>26</v>
      </c>
      <c r="B31" s="260" t="s">
        <v>2445</v>
      </c>
      <c r="C31" s="263" t="s">
        <v>2446</v>
      </c>
    </row>
    <row r="32" spans="1:3" ht="38.25" customHeight="1" x14ac:dyDescent="0.25">
      <c r="A32" s="259" t="s">
        <v>27</v>
      </c>
      <c r="B32" s="260" t="s">
        <v>2447</v>
      </c>
      <c r="C32" s="189" t="s">
        <v>2448</v>
      </c>
    </row>
    <row r="33" spans="1:3" ht="15" customHeight="1" x14ac:dyDescent="0.25">
      <c r="A33" s="259" t="s">
        <v>28</v>
      </c>
      <c r="B33" s="346" t="s">
        <v>474</v>
      </c>
      <c r="C33" s="189" t="s">
        <v>2449</v>
      </c>
    </row>
    <row r="34" spans="1:3" ht="15" customHeight="1" x14ac:dyDescent="0.25">
      <c r="A34" s="259" t="s">
        <v>29</v>
      </c>
      <c r="B34" s="346"/>
      <c r="C34" s="189" t="s">
        <v>2450</v>
      </c>
    </row>
    <row r="35" spans="1:3" ht="15.75" customHeight="1" x14ac:dyDescent="0.25">
      <c r="A35" s="259" t="s">
        <v>30</v>
      </c>
      <c r="B35" s="346"/>
      <c r="C35" s="189" t="s">
        <v>2451</v>
      </c>
    </row>
    <row r="36" spans="1:3" ht="15.75" x14ac:dyDescent="0.25">
      <c r="A36" s="259" t="s">
        <v>31</v>
      </c>
      <c r="B36" s="260" t="s">
        <v>2452</v>
      </c>
      <c r="C36" s="189" t="s">
        <v>2455</v>
      </c>
    </row>
    <row r="37" spans="1:3" ht="15.75" x14ac:dyDescent="0.25">
      <c r="A37" s="259" t="s">
        <v>32</v>
      </c>
      <c r="B37" s="267" t="s">
        <v>561</v>
      </c>
      <c r="C37" s="189" t="s">
        <v>2453</v>
      </c>
    </row>
    <row r="38" spans="1:3" ht="15.75" x14ac:dyDescent="0.25">
      <c r="A38" s="259" t="s">
        <v>33</v>
      </c>
      <c r="B38" s="260" t="s">
        <v>586</v>
      </c>
      <c r="C38" s="189" t="s">
        <v>2454</v>
      </c>
    </row>
  </sheetData>
  <mergeCells count="6">
    <mergeCell ref="B33:B35"/>
    <mergeCell ref="B3:B5"/>
    <mergeCell ref="B10:B11"/>
    <mergeCell ref="B12:B13"/>
    <mergeCell ref="B17:B18"/>
    <mergeCell ref="B26:B28"/>
  </mergeCells>
  <phoneticPr fontId="8" type="noConversion"/>
  <pageMargins left="0.75" right="0.75" top="1" bottom="1" header="0.5" footer="0.5"/>
  <pageSetup paperSize="9" scale="55" fitToHeight="2" orientation="portrait" verticalDpi="300" r:id="rId1"/>
  <headerFooter alignWithMargins="0">
    <oddHeader>&amp;C&amp;14Sportpályák
&amp;R&amp;12 7. számú melléklet</oddHeader>
    <oddFooter xml:space="preserve">&amp;RVállalkozási szerződés
 2022.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93BE4-5CBC-4C1C-A9BA-04717A9290EF}">
  <sheetPr>
    <tabColor rgb="FFFFFF00"/>
    <pageSetUpPr fitToPage="1"/>
  </sheetPr>
  <dimension ref="A1:H76"/>
  <sheetViews>
    <sheetView view="pageLayout" topLeftCell="A62" zoomScale="130" zoomScaleNormal="100" zoomScalePageLayoutView="130" workbookViewId="0">
      <selection activeCell="B79" sqref="B79"/>
    </sheetView>
  </sheetViews>
  <sheetFormatPr defaultRowHeight="12.75" x14ac:dyDescent="0.2"/>
  <cols>
    <col min="1" max="1" width="9.140625" style="224"/>
    <col min="2" max="2" width="50.85546875" style="229" customWidth="1"/>
    <col min="3" max="3" width="15.42578125" style="226" bestFit="1" customWidth="1"/>
    <col min="4" max="4" width="10.5703125" style="35" bestFit="1" customWidth="1"/>
    <col min="5" max="5" width="9.140625" customWidth="1"/>
    <col min="258" max="258" width="50.85546875" customWidth="1"/>
    <col min="259" max="259" width="15.42578125" bestFit="1" customWidth="1"/>
    <col min="260" max="260" width="10.5703125" bestFit="1" customWidth="1"/>
    <col min="514" max="514" width="50.85546875" customWidth="1"/>
    <col min="515" max="515" width="15.42578125" bestFit="1" customWidth="1"/>
    <col min="516" max="516" width="10.5703125" bestFit="1" customWidth="1"/>
    <col min="770" max="770" width="50.85546875" customWidth="1"/>
    <col min="771" max="771" width="15.42578125" bestFit="1" customWidth="1"/>
    <col min="772" max="772" width="10.5703125" bestFit="1" customWidth="1"/>
    <col min="1026" max="1026" width="50.85546875" customWidth="1"/>
    <col min="1027" max="1027" width="15.42578125" bestFit="1" customWidth="1"/>
    <col min="1028" max="1028" width="10.5703125" bestFit="1" customWidth="1"/>
    <col min="1282" max="1282" width="50.85546875" customWidth="1"/>
    <col min="1283" max="1283" width="15.42578125" bestFit="1" customWidth="1"/>
    <col min="1284" max="1284" width="10.5703125" bestFit="1" customWidth="1"/>
    <col min="1538" max="1538" width="50.85546875" customWidth="1"/>
    <col min="1539" max="1539" width="15.42578125" bestFit="1" customWidth="1"/>
    <col min="1540" max="1540" width="10.5703125" bestFit="1" customWidth="1"/>
    <col min="1794" max="1794" width="50.85546875" customWidth="1"/>
    <col min="1795" max="1795" width="15.42578125" bestFit="1" customWidth="1"/>
    <col min="1796" max="1796" width="10.5703125" bestFit="1" customWidth="1"/>
    <col min="2050" max="2050" width="50.85546875" customWidth="1"/>
    <col min="2051" max="2051" width="15.42578125" bestFit="1" customWidth="1"/>
    <col min="2052" max="2052" width="10.5703125" bestFit="1" customWidth="1"/>
    <col min="2306" max="2306" width="50.85546875" customWidth="1"/>
    <col min="2307" max="2307" width="15.42578125" bestFit="1" customWidth="1"/>
    <col min="2308" max="2308" width="10.5703125" bestFit="1" customWidth="1"/>
    <col min="2562" max="2562" width="50.85546875" customWidth="1"/>
    <col min="2563" max="2563" width="15.42578125" bestFit="1" customWidth="1"/>
    <col min="2564" max="2564" width="10.5703125" bestFit="1" customWidth="1"/>
    <col min="2818" max="2818" width="50.85546875" customWidth="1"/>
    <col min="2819" max="2819" width="15.42578125" bestFit="1" customWidth="1"/>
    <col min="2820" max="2820" width="10.5703125" bestFit="1" customWidth="1"/>
    <col min="3074" max="3074" width="50.85546875" customWidth="1"/>
    <col min="3075" max="3075" width="15.42578125" bestFit="1" customWidth="1"/>
    <col min="3076" max="3076" width="10.5703125" bestFit="1" customWidth="1"/>
    <col min="3330" max="3330" width="50.85546875" customWidth="1"/>
    <col min="3331" max="3331" width="15.42578125" bestFit="1" customWidth="1"/>
    <col min="3332" max="3332" width="10.5703125" bestFit="1" customWidth="1"/>
    <col min="3586" max="3586" width="50.85546875" customWidth="1"/>
    <col min="3587" max="3587" width="15.42578125" bestFit="1" customWidth="1"/>
    <col min="3588" max="3588" width="10.5703125" bestFit="1" customWidth="1"/>
    <col min="3842" max="3842" width="50.85546875" customWidth="1"/>
    <col min="3843" max="3843" width="15.42578125" bestFit="1" customWidth="1"/>
    <col min="3844" max="3844" width="10.5703125" bestFit="1" customWidth="1"/>
    <col min="4098" max="4098" width="50.85546875" customWidth="1"/>
    <col min="4099" max="4099" width="15.42578125" bestFit="1" customWidth="1"/>
    <col min="4100" max="4100" width="10.5703125" bestFit="1" customWidth="1"/>
    <col min="4354" max="4354" width="50.85546875" customWidth="1"/>
    <col min="4355" max="4355" width="15.42578125" bestFit="1" customWidth="1"/>
    <col min="4356" max="4356" width="10.5703125" bestFit="1" customWidth="1"/>
    <col min="4610" max="4610" width="50.85546875" customWidth="1"/>
    <col min="4611" max="4611" width="15.42578125" bestFit="1" customWidth="1"/>
    <col min="4612" max="4612" width="10.5703125" bestFit="1" customWidth="1"/>
    <col min="4866" max="4866" width="50.85546875" customWidth="1"/>
    <col min="4867" max="4867" width="15.42578125" bestFit="1" customWidth="1"/>
    <col min="4868" max="4868" width="10.5703125" bestFit="1" customWidth="1"/>
    <col min="5122" max="5122" width="50.85546875" customWidth="1"/>
    <col min="5123" max="5123" width="15.42578125" bestFit="1" customWidth="1"/>
    <col min="5124" max="5124" width="10.5703125" bestFit="1" customWidth="1"/>
    <col min="5378" max="5378" width="50.85546875" customWidth="1"/>
    <col min="5379" max="5379" width="15.42578125" bestFit="1" customWidth="1"/>
    <col min="5380" max="5380" width="10.5703125" bestFit="1" customWidth="1"/>
    <col min="5634" max="5634" width="50.85546875" customWidth="1"/>
    <col min="5635" max="5635" width="15.42578125" bestFit="1" customWidth="1"/>
    <col min="5636" max="5636" width="10.5703125" bestFit="1" customWidth="1"/>
    <col min="5890" max="5890" width="50.85546875" customWidth="1"/>
    <col min="5891" max="5891" width="15.42578125" bestFit="1" customWidth="1"/>
    <col min="5892" max="5892" width="10.5703125" bestFit="1" customWidth="1"/>
    <col min="6146" max="6146" width="50.85546875" customWidth="1"/>
    <col min="6147" max="6147" width="15.42578125" bestFit="1" customWidth="1"/>
    <col min="6148" max="6148" width="10.5703125" bestFit="1" customWidth="1"/>
    <col min="6402" max="6402" width="50.85546875" customWidth="1"/>
    <col min="6403" max="6403" width="15.42578125" bestFit="1" customWidth="1"/>
    <col min="6404" max="6404" width="10.5703125" bestFit="1" customWidth="1"/>
    <col min="6658" max="6658" width="50.85546875" customWidth="1"/>
    <col min="6659" max="6659" width="15.42578125" bestFit="1" customWidth="1"/>
    <col min="6660" max="6660" width="10.5703125" bestFit="1" customWidth="1"/>
    <col min="6914" max="6914" width="50.85546875" customWidth="1"/>
    <col min="6915" max="6915" width="15.42578125" bestFit="1" customWidth="1"/>
    <col min="6916" max="6916" width="10.5703125" bestFit="1" customWidth="1"/>
    <col min="7170" max="7170" width="50.85546875" customWidth="1"/>
    <col min="7171" max="7171" width="15.42578125" bestFit="1" customWidth="1"/>
    <col min="7172" max="7172" width="10.5703125" bestFit="1" customWidth="1"/>
    <col min="7426" max="7426" width="50.85546875" customWidth="1"/>
    <col min="7427" max="7427" width="15.42578125" bestFit="1" customWidth="1"/>
    <col min="7428" max="7428" width="10.5703125" bestFit="1" customWidth="1"/>
    <col min="7682" max="7682" width="50.85546875" customWidth="1"/>
    <col min="7683" max="7683" width="15.42578125" bestFit="1" customWidth="1"/>
    <col min="7684" max="7684" width="10.5703125" bestFit="1" customWidth="1"/>
    <col min="7938" max="7938" width="50.85546875" customWidth="1"/>
    <col min="7939" max="7939" width="15.42578125" bestFit="1" customWidth="1"/>
    <col min="7940" max="7940" width="10.5703125" bestFit="1" customWidth="1"/>
    <col min="8194" max="8194" width="50.85546875" customWidth="1"/>
    <col min="8195" max="8195" width="15.42578125" bestFit="1" customWidth="1"/>
    <col min="8196" max="8196" width="10.5703125" bestFit="1" customWidth="1"/>
    <col min="8450" max="8450" width="50.85546875" customWidth="1"/>
    <col min="8451" max="8451" width="15.42578125" bestFit="1" customWidth="1"/>
    <col min="8452" max="8452" width="10.5703125" bestFit="1" customWidth="1"/>
    <col min="8706" max="8706" width="50.85546875" customWidth="1"/>
    <col min="8707" max="8707" width="15.42578125" bestFit="1" customWidth="1"/>
    <col min="8708" max="8708" width="10.5703125" bestFit="1" customWidth="1"/>
    <col min="8962" max="8962" width="50.85546875" customWidth="1"/>
    <col min="8963" max="8963" width="15.42578125" bestFit="1" customWidth="1"/>
    <col min="8964" max="8964" width="10.5703125" bestFit="1" customWidth="1"/>
    <col min="9218" max="9218" width="50.85546875" customWidth="1"/>
    <col min="9219" max="9219" width="15.42578125" bestFit="1" customWidth="1"/>
    <col min="9220" max="9220" width="10.5703125" bestFit="1" customWidth="1"/>
    <col min="9474" max="9474" width="50.85546875" customWidth="1"/>
    <col min="9475" max="9475" width="15.42578125" bestFit="1" customWidth="1"/>
    <col min="9476" max="9476" width="10.5703125" bestFit="1" customWidth="1"/>
    <col min="9730" max="9730" width="50.85546875" customWidth="1"/>
    <col min="9731" max="9731" width="15.42578125" bestFit="1" customWidth="1"/>
    <col min="9732" max="9732" width="10.5703125" bestFit="1" customWidth="1"/>
    <col min="9986" max="9986" width="50.85546875" customWidth="1"/>
    <col min="9987" max="9987" width="15.42578125" bestFit="1" customWidth="1"/>
    <col min="9988" max="9988" width="10.5703125" bestFit="1" customWidth="1"/>
    <col min="10242" max="10242" width="50.85546875" customWidth="1"/>
    <col min="10243" max="10243" width="15.42578125" bestFit="1" customWidth="1"/>
    <col min="10244" max="10244" width="10.5703125" bestFit="1" customWidth="1"/>
    <col min="10498" max="10498" width="50.85546875" customWidth="1"/>
    <col min="10499" max="10499" width="15.42578125" bestFit="1" customWidth="1"/>
    <col min="10500" max="10500" width="10.5703125" bestFit="1" customWidth="1"/>
    <col min="10754" max="10754" width="50.85546875" customWidth="1"/>
    <col min="10755" max="10755" width="15.42578125" bestFit="1" customWidth="1"/>
    <col min="10756" max="10756" width="10.5703125" bestFit="1" customWidth="1"/>
    <col min="11010" max="11010" width="50.85546875" customWidth="1"/>
    <col min="11011" max="11011" width="15.42578125" bestFit="1" customWidth="1"/>
    <col min="11012" max="11012" width="10.5703125" bestFit="1" customWidth="1"/>
    <col min="11266" max="11266" width="50.85546875" customWidth="1"/>
    <col min="11267" max="11267" width="15.42578125" bestFit="1" customWidth="1"/>
    <col min="11268" max="11268" width="10.5703125" bestFit="1" customWidth="1"/>
    <col min="11522" max="11522" width="50.85546875" customWidth="1"/>
    <col min="11523" max="11523" width="15.42578125" bestFit="1" customWidth="1"/>
    <col min="11524" max="11524" width="10.5703125" bestFit="1" customWidth="1"/>
    <col min="11778" max="11778" width="50.85546875" customWidth="1"/>
    <col min="11779" max="11779" width="15.42578125" bestFit="1" customWidth="1"/>
    <col min="11780" max="11780" width="10.5703125" bestFit="1" customWidth="1"/>
    <col min="12034" max="12034" width="50.85546875" customWidth="1"/>
    <col min="12035" max="12035" width="15.42578125" bestFit="1" customWidth="1"/>
    <col min="12036" max="12036" width="10.5703125" bestFit="1" customWidth="1"/>
    <col min="12290" max="12290" width="50.85546875" customWidth="1"/>
    <col min="12291" max="12291" width="15.42578125" bestFit="1" customWidth="1"/>
    <col min="12292" max="12292" width="10.5703125" bestFit="1" customWidth="1"/>
    <col min="12546" max="12546" width="50.85546875" customWidth="1"/>
    <col min="12547" max="12547" width="15.42578125" bestFit="1" customWidth="1"/>
    <col min="12548" max="12548" width="10.5703125" bestFit="1" customWidth="1"/>
    <col min="12802" max="12802" width="50.85546875" customWidth="1"/>
    <col min="12803" max="12803" width="15.42578125" bestFit="1" customWidth="1"/>
    <col min="12804" max="12804" width="10.5703125" bestFit="1" customWidth="1"/>
    <col min="13058" max="13058" width="50.85546875" customWidth="1"/>
    <col min="13059" max="13059" width="15.42578125" bestFit="1" customWidth="1"/>
    <col min="13060" max="13060" width="10.5703125" bestFit="1" customWidth="1"/>
    <col min="13314" max="13314" width="50.85546875" customWidth="1"/>
    <col min="13315" max="13315" width="15.42578125" bestFit="1" customWidth="1"/>
    <col min="13316" max="13316" width="10.5703125" bestFit="1" customWidth="1"/>
    <col min="13570" max="13570" width="50.85546875" customWidth="1"/>
    <col min="13571" max="13571" width="15.42578125" bestFit="1" customWidth="1"/>
    <col min="13572" max="13572" width="10.5703125" bestFit="1" customWidth="1"/>
    <col min="13826" max="13826" width="50.85546875" customWidth="1"/>
    <col min="13827" max="13827" width="15.42578125" bestFit="1" customWidth="1"/>
    <col min="13828" max="13828" width="10.5703125" bestFit="1" customWidth="1"/>
    <col min="14082" max="14082" width="50.85546875" customWidth="1"/>
    <col min="14083" max="14083" width="15.42578125" bestFit="1" customWidth="1"/>
    <col min="14084" max="14084" width="10.5703125" bestFit="1" customWidth="1"/>
    <col min="14338" max="14338" width="50.85546875" customWidth="1"/>
    <col min="14339" max="14339" width="15.42578125" bestFit="1" customWidth="1"/>
    <col min="14340" max="14340" width="10.5703125" bestFit="1" customWidth="1"/>
    <col min="14594" max="14594" width="50.85546875" customWidth="1"/>
    <col min="14595" max="14595" width="15.42578125" bestFit="1" customWidth="1"/>
    <col min="14596" max="14596" width="10.5703125" bestFit="1" customWidth="1"/>
    <col min="14850" max="14850" width="50.85546875" customWidth="1"/>
    <col min="14851" max="14851" width="15.42578125" bestFit="1" customWidth="1"/>
    <col min="14852" max="14852" width="10.5703125" bestFit="1" customWidth="1"/>
    <col min="15106" max="15106" width="50.85546875" customWidth="1"/>
    <col min="15107" max="15107" width="15.42578125" bestFit="1" customWidth="1"/>
    <col min="15108" max="15108" width="10.5703125" bestFit="1" customWidth="1"/>
    <col min="15362" max="15362" width="50.85546875" customWidth="1"/>
    <col min="15363" max="15363" width="15.42578125" bestFit="1" customWidth="1"/>
    <col min="15364" max="15364" width="10.5703125" bestFit="1" customWidth="1"/>
    <col min="15618" max="15618" width="50.85546875" customWidth="1"/>
    <col min="15619" max="15619" width="15.42578125" bestFit="1" customWidth="1"/>
    <col min="15620" max="15620" width="10.5703125" bestFit="1" customWidth="1"/>
    <col min="15874" max="15874" width="50.85546875" customWidth="1"/>
    <col min="15875" max="15875" width="15.42578125" bestFit="1" customWidth="1"/>
    <col min="15876" max="15876" width="10.5703125" bestFit="1" customWidth="1"/>
    <col min="16130" max="16130" width="50.85546875" customWidth="1"/>
    <col min="16131" max="16131" width="15.42578125" bestFit="1" customWidth="1"/>
    <col min="16132" max="16132" width="10.5703125" bestFit="1" customWidth="1"/>
  </cols>
  <sheetData>
    <row r="1" spans="1:8" s="3" customFormat="1" x14ac:dyDescent="0.2">
      <c r="A1" s="214" t="s">
        <v>2252</v>
      </c>
      <c r="B1" s="215" t="s">
        <v>2012</v>
      </c>
      <c r="C1" s="216" t="s">
        <v>1917</v>
      </c>
      <c r="D1" s="215" t="s">
        <v>2253</v>
      </c>
    </row>
    <row r="2" spans="1:8" x14ac:dyDescent="0.2">
      <c r="A2" s="25" t="s">
        <v>59</v>
      </c>
      <c r="B2" s="59" t="s">
        <v>2254</v>
      </c>
      <c r="C2" s="217" t="s">
        <v>2128</v>
      </c>
      <c r="D2" s="33">
        <v>164.7</v>
      </c>
      <c r="G2" s="35"/>
    </row>
    <row r="3" spans="1:8" x14ac:dyDescent="0.2">
      <c r="A3" s="25" t="s">
        <v>60</v>
      </c>
      <c r="B3" s="59" t="s">
        <v>2255</v>
      </c>
      <c r="C3" s="217" t="s">
        <v>2256</v>
      </c>
      <c r="D3" s="33">
        <v>29.3</v>
      </c>
      <c r="G3" s="35"/>
    </row>
    <row r="4" spans="1:8" ht="15" x14ac:dyDescent="0.2">
      <c r="A4" s="25" t="s">
        <v>61</v>
      </c>
      <c r="B4" s="59" t="s">
        <v>2470</v>
      </c>
      <c r="C4" s="217" t="s">
        <v>2256</v>
      </c>
      <c r="D4" s="33">
        <v>16.600000000000001</v>
      </c>
      <c r="G4" s="35"/>
      <c r="H4" s="153"/>
    </row>
    <row r="5" spans="1:8" ht="15" x14ac:dyDescent="0.2">
      <c r="A5" s="25" t="s">
        <v>62</v>
      </c>
      <c r="B5" s="59" t="s">
        <v>2469</v>
      </c>
      <c r="C5" s="217" t="s">
        <v>2256</v>
      </c>
      <c r="D5" s="33">
        <v>109.3</v>
      </c>
      <c r="G5" s="35"/>
      <c r="H5" s="153"/>
    </row>
    <row r="6" spans="1:8" x14ac:dyDescent="0.2">
      <c r="A6" s="25" t="s">
        <v>63</v>
      </c>
      <c r="B6" s="59" t="s">
        <v>2471</v>
      </c>
      <c r="C6" s="217" t="s">
        <v>2257</v>
      </c>
      <c r="D6" s="33">
        <v>72.5</v>
      </c>
      <c r="G6" s="35"/>
    </row>
    <row r="7" spans="1:8" x14ac:dyDescent="0.2">
      <c r="A7" s="25" t="s">
        <v>64</v>
      </c>
      <c r="B7" s="59" t="s">
        <v>2472</v>
      </c>
      <c r="C7" s="217" t="s">
        <v>2258</v>
      </c>
      <c r="D7" s="33">
        <v>63.3</v>
      </c>
      <c r="G7" s="35"/>
    </row>
    <row r="8" spans="1:8" x14ac:dyDescent="0.2">
      <c r="A8" s="25" t="s">
        <v>65</v>
      </c>
      <c r="B8" s="59" t="s">
        <v>2259</v>
      </c>
      <c r="C8" s="217" t="s">
        <v>2038</v>
      </c>
      <c r="D8" s="33">
        <v>80.3</v>
      </c>
      <c r="G8" s="35"/>
    </row>
    <row r="9" spans="1:8" x14ac:dyDescent="0.2">
      <c r="A9" s="25" t="s">
        <v>66</v>
      </c>
      <c r="B9" s="47" t="s">
        <v>2473</v>
      </c>
      <c r="C9" s="218" t="s">
        <v>2260</v>
      </c>
      <c r="D9" s="219">
        <v>79.2</v>
      </c>
      <c r="G9" s="35"/>
    </row>
    <row r="10" spans="1:8" x14ac:dyDescent="0.2">
      <c r="A10" s="25" t="s">
        <v>67</v>
      </c>
      <c r="B10" s="59" t="s">
        <v>2474</v>
      </c>
      <c r="C10" s="217" t="s">
        <v>2141</v>
      </c>
      <c r="D10" s="33">
        <v>34.6</v>
      </c>
      <c r="G10" s="35"/>
    </row>
    <row r="11" spans="1:8" x14ac:dyDescent="0.2">
      <c r="A11" s="25" t="s">
        <v>68</v>
      </c>
      <c r="B11" s="59" t="s">
        <v>2264</v>
      </c>
      <c r="C11" s="217" t="s">
        <v>2198</v>
      </c>
      <c r="D11" s="33">
        <v>48.6</v>
      </c>
    </row>
    <row r="12" spans="1:8" x14ac:dyDescent="0.2">
      <c r="A12" s="25" t="s">
        <v>69</v>
      </c>
      <c r="B12" s="59" t="s">
        <v>2265</v>
      </c>
      <c r="C12" s="217" t="s">
        <v>2198</v>
      </c>
      <c r="D12" s="33">
        <v>201.3</v>
      </c>
    </row>
    <row r="13" spans="1:8" x14ac:dyDescent="0.2">
      <c r="A13" s="25" t="s">
        <v>70</v>
      </c>
      <c r="B13" s="59" t="s">
        <v>2266</v>
      </c>
      <c r="C13" s="217" t="s">
        <v>2267</v>
      </c>
      <c r="D13" s="33">
        <v>66.7</v>
      </c>
      <c r="G13" s="35"/>
    </row>
    <row r="14" spans="1:8" x14ac:dyDescent="0.2">
      <c r="A14" s="25" t="s">
        <v>71</v>
      </c>
      <c r="B14" s="221" t="s">
        <v>2268</v>
      </c>
      <c r="C14" s="222" t="s">
        <v>2269</v>
      </c>
      <c r="D14" s="33">
        <v>24.2</v>
      </c>
    </row>
    <row r="15" spans="1:8" x14ac:dyDescent="0.2">
      <c r="A15" s="25" t="s">
        <v>72</v>
      </c>
      <c r="B15" s="59" t="s">
        <v>2270</v>
      </c>
      <c r="C15" s="217" t="s">
        <v>2271</v>
      </c>
      <c r="D15" s="33">
        <v>30</v>
      </c>
    </row>
    <row r="16" spans="1:8" x14ac:dyDescent="0.2">
      <c r="A16" s="25" t="s">
        <v>73</v>
      </c>
      <c r="B16" s="59" t="s">
        <v>2475</v>
      </c>
      <c r="C16" s="217" t="s">
        <v>2173</v>
      </c>
      <c r="D16" s="33">
        <v>107.9</v>
      </c>
    </row>
    <row r="17" spans="1:4" x14ac:dyDescent="0.2">
      <c r="A17" s="25" t="s">
        <v>74</v>
      </c>
      <c r="B17" s="59" t="s">
        <v>2272</v>
      </c>
      <c r="C17" s="217" t="s">
        <v>2273</v>
      </c>
      <c r="D17" s="33">
        <v>28.7</v>
      </c>
    </row>
    <row r="18" spans="1:4" x14ac:dyDescent="0.2">
      <c r="A18" s="25" t="s">
        <v>75</v>
      </c>
      <c r="B18" s="59" t="s">
        <v>1972</v>
      </c>
      <c r="C18" s="127" t="s">
        <v>2099</v>
      </c>
      <c r="D18" s="33">
        <v>35.200000000000003</v>
      </c>
    </row>
    <row r="19" spans="1:4" x14ac:dyDescent="0.2">
      <c r="A19" s="25" t="s">
        <v>76</v>
      </c>
      <c r="B19" s="59" t="s">
        <v>2274</v>
      </c>
      <c r="C19" s="127" t="s">
        <v>2275</v>
      </c>
      <c r="D19" s="33">
        <v>363.7</v>
      </c>
    </row>
    <row r="20" spans="1:4" x14ac:dyDescent="0.2">
      <c r="A20" s="25" t="s">
        <v>77</v>
      </c>
      <c r="B20" s="59" t="s">
        <v>2476</v>
      </c>
      <c r="C20" s="127"/>
      <c r="D20" s="33"/>
    </row>
    <row r="21" spans="1:4" x14ac:dyDescent="0.2">
      <c r="A21" s="25"/>
      <c r="B21" s="214" t="s">
        <v>2276</v>
      </c>
      <c r="C21" s="217"/>
      <c r="D21" s="223">
        <f>SUM(D2:D19)</f>
        <v>1556.1000000000004</v>
      </c>
    </row>
    <row r="22" spans="1:4" x14ac:dyDescent="0.2">
      <c r="B22" s="225"/>
      <c r="D22" s="4"/>
    </row>
    <row r="23" spans="1:4" x14ac:dyDescent="0.2">
      <c r="B23" s="37"/>
    </row>
    <row r="24" spans="1:4" s="3" customFormat="1" x14ac:dyDescent="0.2">
      <c r="A24" s="214" t="s">
        <v>2277</v>
      </c>
      <c r="B24" s="215" t="s">
        <v>2012</v>
      </c>
      <c r="C24" s="216" t="s">
        <v>1917</v>
      </c>
      <c r="D24" s="215" t="s">
        <v>2253</v>
      </c>
    </row>
    <row r="25" spans="1:4" x14ac:dyDescent="0.2">
      <c r="A25" s="25" t="s">
        <v>59</v>
      </c>
      <c r="B25" s="97" t="s">
        <v>2278</v>
      </c>
      <c r="C25" s="127" t="s">
        <v>2069</v>
      </c>
      <c r="D25" s="31">
        <v>20</v>
      </c>
    </row>
    <row r="26" spans="1:4" x14ac:dyDescent="0.2">
      <c r="A26" s="25" t="s">
        <v>60</v>
      </c>
      <c r="B26" s="227" t="s">
        <v>2279</v>
      </c>
      <c r="C26" s="217" t="s">
        <v>2128</v>
      </c>
      <c r="D26" s="31">
        <v>14.5</v>
      </c>
    </row>
    <row r="27" spans="1:4" x14ac:dyDescent="0.2">
      <c r="A27" s="25" t="s">
        <v>61</v>
      </c>
      <c r="B27" s="227" t="s">
        <v>2280</v>
      </c>
      <c r="C27" s="217" t="s">
        <v>2128</v>
      </c>
      <c r="D27" s="31">
        <v>14</v>
      </c>
    </row>
    <row r="28" spans="1:4" x14ac:dyDescent="0.2">
      <c r="A28" s="25" t="s">
        <v>62</v>
      </c>
      <c r="B28" s="227" t="s">
        <v>2281</v>
      </c>
      <c r="C28" s="217" t="s">
        <v>2128</v>
      </c>
      <c r="D28" s="31">
        <v>45</v>
      </c>
    </row>
    <row r="29" spans="1:4" x14ac:dyDescent="0.2">
      <c r="A29" s="25" t="s">
        <v>63</v>
      </c>
      <c r="B29" s="97" t="s">
        <v>2282</v>
      </c>
      <c r="C29" s="127"/>
      <c r="D29" s="31">
        <v>68</v>
      </c>
    </row>
    <row r="30" spans="1:4" x14ac:dyDescent="0.2">
      <c r="A30" s="25" t="s">
        <v>64</v>
      </c>
      <c r="B30" s="97" t="s">
        <v>2283</v>
      </c>
      <c r="C30" s="127" t="s">
        <v>2284</v>
      </c>
      <c r="D30" s="31">
        <v>18</v>
      </c>
    </row>
    <row r="31" spans="1:4" x14ac:dyDescent="0.2">
      <c r="A31" s="25" t="s">
        <v>65</v>
      </c>
      <c r="B31" s="227" t="s">
        <v>2285</v>
      </c>
      <c r="C31" s="127" t="s">
        <v>2260</v>
      </c>
      <c r="D31" s="31">
        <v>39.450000000000003</v>
      </c>
    </row>
    <row r="32" spans="1:4" x14ac:dyDescent="0.2">
      <c r="A32" s="25" t="s">
        <v>66</v>
      </c>
      <c r="B32" s="227" t="s">
        <v>2286</v>
      </c>
      <c r="C32" s="127" t="s">
        <v>2038</v>
      </c>
      <c r="D32" s="31">
        <v>4.8</v>
      </c>
    </row>
    <row r="33" spans="1:4" x14ac:dyDescent="0.2">
      <c r="A33" s="25" t="s">
        <v>67</v>
      </c>
      <c r="B33" s="227" t="s">
        <v>2287</v>
      </c>
      <c r="C33" s="127" t="s">
        <v>2256</v>
      </c>
      <c r="D33" s="31">
        <v>94.3</v>
      </c>
    </row>
    <row r="34" spans="1:4" x14ac:dyDescent="0.2">
      <c r="A34" s="25" t="s">
        <v>68</v>
      </c>
      <c r="B34" s="227" t="s">
        <v>2288</v>
      </c>
      <c r="C34" s="127" t="s">
        <v>2256</v>
      </c>
      <c r="D34" s="31">
        <v>10</v>
      </c>
    </row>
    <row r="35" spans="1:4" x14ac:dyDescent="0.2">
      <c r="A35" s="25" t="s">
        <v>69</v>
      </c>
      <c r="B35" s="104" t="s">
        <v>2477</v>
      </c>
      <c r="C35" s="127" t="s">
        <v>2289</v>
      </c>
      <c r="D35" s="31">
        <v>48</v>
      </c>
    </row>
    <row r="36" spans="1:4" x14ac:dyDescent="0.2">
      <c r="A36" s="25" t="s">
        <v>70</v>
      </c>
      <c r="B36" s="227" t="s">
        <v>2290</v>
      </c>
      <c r="C36" s="127" t="s">
        <v>2291</v>
      </c>
      <c r="D36" s="31">
        <v>3</v>
      </c>
    </row>
    <row r="37" spans="1:4" ht="14.25" customHeight="1" x14ac:dyDescent="0.2">
      <c r="A37" s="25" t="s">
        <v>71</v>
      </c>
      <c r="B37" s="227" t="s">
        <v>2292</v>
      </c>
      <c r="C37" s="127" t="s">
        <v>2291</v>
      </c>
      <c r="D37" s="31">
        <v>65</v>
      </c>
    </row>
    <row r="38" spans="1:4" x14ac:dyDescent="0.2">
      <c r="A38" s="25" t="s">
        <v>72</v>
      </c>
      <c r="B38" s="97" t="s">
        <v>2003</v>
      </c>
      <c r="C38" s="127" t="s">
        <v>2076</v>
      </c>
      <c r="D38" s="31">
        <v>126.6</v>
      </c>
    </row>
    <row r="39" spans="1:4" x14ac:dyDescent="0.2">
      <c r="A39" s="25" t="s">
        <v>73</v>
      </c>
      <c r="B39" s="97" t="s">
        <v>2293</v>
      </c>
      <c r="C39" s="127" t="s">
        <v>2294</v>
      </c>
      <c r="D39" s="31">
        <v>9</v>
      </c>
    </row>
    <row r="40" spans="1:4" x14ac:dyDescent="0.2">
      <c r="A40" s="25" t="s">
        <v>74</v>
      </c>
      <c r="B40" s="97" t="s">
        <v>2295</v>
      </c>
      <c r="C40" s="127" t="s">
        <v>2296</v>
      </c>
      <c r="D40" s="31">
        <v>49</v>
      </c>
    </row>
    <row r="41" spans="1:4" x14ac:dyDescent="0.2">
      <c r="A41" s="25" t="s">
        <v>75</v>
      </c>
      <c r="B41" s="97" t="s">
        <v>2297</v>
      </c>
      <c r="C41" s="127" t="s">
        <v>2298</v>
      </c>
      <c r="D41" s="31">
        <v>143</v>
      </c>
    </row>
    <row r="42" spans="1:4" x14ac:dyDescent="0.2">
      <c r="A42" s="25" t="s">
        <v>76</v>
      </c>
      <c r="B42" s="97" t="s">
        <v>1972</v>
      </c>
      <c r="C42" s="127" t="s">
        <v>2062</v>
      </c>
      <c r="D42" s="31">
        <v>82</v>
      </c>
    </row>
    <row r="43" spans="1:4" x14ac:dyDescent="0.2">
      <c r="A43" s="25" t="s">
        <v>77</v>
      </c>
      <c r="B43" s="97" t="s">
        <v>2299</v>
      </c>
      <c r="C43" s="127" t="s">
        <v>2300</v>
      </c>
      <c r="D43" s="31">
        <v>20.6</v>
      </c>
    </row>
    <row r="44" spans="1:4" ht="12.75" customHeight="1" x14ac:dyDescent="0.2">
      <c r="A44" s="25" t="s">
        <v>78</v>
      </c>
      <c r="B44" s="97" t="s">
        <v>2301</v>
      </c>
      <c r="C44" s="127" t="s">
        <v>427</v>
      </c>
      <c r="D44" s="31">
        <v>18.600000000000001</v>
      </c>
    </row>
    <row r="45" spans="1:4" x14ac:dyDescent="0.2">
      <c r="A45" s="25" t="s">
        <v>79</v>
      </c>
      <c r="B45" s="228" t="s">
        <v>2302</v>
      </c>
      <c r="C45" s="127" t="s">
        <v>920</v>
      </c>
      <c r="D45" s="31">
        <v>3.1</v>
      </c>
    </row>
    <row r="46" spans="1:4" x14ac:dyDescent="0.2">
      <c r="A46" s="25" t="s">
        <v>80</v>
      </c>
      <c r="B46" s="227" t="s">
        <v>2303</v>
      </c>
      <c r="C46" s="127" t="s">
        <v>993</v>
      </c>
      <c r="D46" s="31">
        <v>6.5</v>
      </c>
    </row>
    <row r="47" spans="1:4" x14ac:dyDescent="0.2">
      <c r="A47" s="25" t="s">
        <v>81</v>
      </c>
      <c r="B47" s="227" t="s">
        <v>2304</v>
      </c>
      <c r="C47" s="127" t="s">
        <v>2144</v>
      </c>
      <c r="D47" s="31">
        <v>8.6</v>
      </c>
    </row>
    <row r="48" spans="1:4" x14ac:dyDescent="0.2">
      <c r="A48" s="25" t="s">
        <v>20</v>
      </c>
      <c r="B48" s="227" t="s">
        <v>2305</v>
      </c>
      <c r="C48" s="127" t="s">
        <v>2198</v>
      </c>
      <c r="D48" s="31">
        <v>233</v>
      </c>
    </row>
    <row r="49" spans="1:4" x14ac:dyDescent="0.2">
      <c r="A49" s="25" t="s">
        <v>21</v>
      </c>
      <c r="B49" s="227" t="s">
        <v>2306</v>
      </c>
      <c r="C49" s="127" t="s">
        <v>2307</v>
      </c>
      <c r="D49" s="31">
        <v>19.2</v>
      </c>
    </row>
    <row r="50" spans="1:4" x14ac:dyDescent="0.2">
      <c r="A50" s="25" t="s">
        <v>22</v>
      </c>
      <c r="B50" s="227" t="s">
        <v>2308</v>
      </c>
      <c r="C50" s="127" t="s">
        <v>2309</v>
      </c>
      <c r="D50" s="31">
        <v>160</v>
      </c>
    </row>
    <row r="51" spans="1:4" x14ac:dyDescent="0.2">
      <c r="A51" s="25" t="s">
        <v>23</v>
      </c>
      <c r="B51" s="227" t="s">
        <v>2310</v>
      </c>
      <c r="C51" s="127" t="s">
        <v>2311</v>
      </c>
      <c r="D51" s="31">
        <v>204</v>
      </c>
    </row>
    <row r="52" spans="1:4" x14ac:dyDescent="0.2">
      <c r="A52" s="25" t="s">
        <v>24</v>
      </c>
      <c r="B52" s="97" t="s">
        <v>2461</v>
      </c>
      <c r="C52" s="127" t="s">
        <v>2312</v>
      </c>
      <c r="D52" s="31">
        <v>17.8</v>
      </c>
    </row>
    <row r="53" spans="1:4" x14ac:dyDescent="0.2">
      <c r="A53" s="25" t="s">
        <v>25</v>
      </c>
      <c r="B53" s="227" t="s">
        <v>2313</v>
      </c>
      <c r="C53" s="127" t="s">
        <v>2314</v>
      </c>
      <c r="D53" s="31">
        <v>53.8</v>
      </c>
    </row>
    <row r="54" spans="1:4" x14ac:dyDescent="0.2">
      <c r="A54" s="25" t="s">
        <v>26</v>
      </c>
      <c r="B54" s="227" t="s">
        <v>2315</v>
      </c>
      <c r="C54" s="127" t="s">
        <v>2314</v>
      </c>
      <c r="D54" s="31">
        <v>156</v>
      </c>
    </row>
    <row r="55" spans="1:4" x14ac:dyDescent="0.2">
      <c r="A55" s="25" t="s">
        <v>27</v>
      </c>
      <c r="B55" s="104" t="s">
        <v>2316</v>
      </c>
      <c r="C55" s="127" t="s">
        <v>2317</v>
      </c>
      <c r="D55" s="31">
        <v>21</v>
      </c>
    </row>
    <row r="56" spans="1:4" x14ac:dyDescent="0.2">
      <c r="A56" s="25" t="s">
        <v>28</v>
      </c>
      <c r="B56" s="227" t="s">
        <v>2318</v>
      </c>
      <c r="C56" s="127" t="s">
        <v>2137</v>
      </c>
      <c r="D56" s="31">
        <v>58.1</v>
      </c>
    </row>
    <row r="57" spans="1:4" x14ac:dyDescent="0.2">
      <c r="A57" s="25" t="s">
        <v>29</v>
      </c>
      <c r="B57" s="97" t="s">
        <v>2319</v>
      </c>
      <c r="C57" s="127" t="s">
        <v>2043</v>
      </c>
      <c r="D57" s="31">
        <v>8.5</v>
      </c>
    </row>
    <row r="58" spans="1:4" x14ac:dyDescent="0.2">
      <c r="A58" s="25" t="s">
        <v>30</v>
      </c>
      <c r="B58" s="227" t="s">
        <v>2320</v>
      </c>
      <c r="C58" s="127" t="s">
        <v>2043</v>
      </c>
      <c r="D58" s="31">
        <v>126</v>
      </c>
    </row>
    <row r="59" spans="1:4" x14ac:dyDescent="0.2">
      <c r="A59" s="25" t="s">
        <v>31</v>
      </c>
      <c r="B59" s="227" t="s">
        <v>2321</v>
      </c>
      <c r="C59" s="127" t="s">
        <v>1868</v>
      </c>
      <c r="D59" s="31">
        <v>10</v>
      </c>
    </row>
    <row r="60" spans="1:4" x14ac:dyDescent="0.2">
      <c r="A60" s="25" t="s">
        <v>32</v>
      </c>
      <c r="B60" s="97" t="s">
        <v>2322</v>
      </c>
      <c r="C60" s="127" t="s">
        <v>2323</v>
      </c>
      <c r="D60" s="31">
        <v>25</v>
      </c>
    </row>
    <row r="61" spans="1:4" ht="25.5" x14ac:dyDescent="0.2">
      <c r="A61" s="25" t="s">
        <v>33</v>
      </c>
      <c r="B61" s="104" t="s">
        <v>2324</v>
      </c>
      <c r="C61" s="127" t="s">
        <v>2325</v>
      </c>
      <c r="D61" s="31">
        <v>162</v>
      </c>
    </row>
    <row r="62" spans="1:4" x14ac:dyDescent="0.2">
      <c r="A62" s="25" t="s">
        <v>34</v>
      </c>
      <c r="B62" s="97" t="s">
        <v>2326</v>
      </c>
      <c r="C62" s="127" t="s">
        <v>1422</v>
      </c>
      <c r="D62" s="31">
        <v>66.5</v>
      </c>
    </row>
    <row r="63" spans="1:4" ht="12.75" customHeight="1" x14ac:dyDescent="0.2">
      <c r="A63" s="25" t="s">
        <v>35</v>
      </c>
      <c r="B63" s="97" t="s">
        <v>2327</v>
      </c>
      <c r="C63" s="127" t="s">
        <v>1435</v>
      </c>
      <c r="D63" s="31">
        <v>95</v>
      </c>
    </row>
    <row r="64" spans="1:4" x14ac:dyDescent="0.2">
      <c r="A64" s="25" t="s">
        <v>36</v>
      </c>
      <c r="B64" s="97" t="s">
        <v>2328</v>
      </c>
      <c r="C64" s="127" t="s">
        <v>1616</v>
      </c>
      <c r="D64" s="31">
        <v>1</v>
      </c>
    </row>
    <row r="65" spans="1:7" x14ac:dyDescent="0.2">
      <c r="A65" s="25" t="s">
        <v>37</v>
      </c>
      <c r="B65" s="97" t="s">
        <v>2329</v>
      </c>
      <c r="C65" s="127" t="s">
        <v>2330</v>
      </c>
      <c r="D65" s="31">
        <v>46.5</v>
      </c>
    </row>
    <row r="66" spans="1:7" x14ac:dyDescent="0.2">
      <c r="A66" s="25" t="s">
        <v>38</v>
      </c>
      <c r="B66" s="97" t="s">
        <v>2331</v>
      </c>
      <c r="C66" s="127" t="s">
        <v>1616</v>
      </c>
      <c r="D66" s="31">
        <v>13.5</v>
      </c>
    </row>
    <row r="67" spans="1:7" x14ac:dyDescent="0.2">
      <c r="A67" s="25" t="s">
        <v>39</v>
      </c>
      <c r="B67" s="97" t="s">
        <v>2332</v>
      </c>
      <c r="C67" s="127" t="s">
        <v>1569</v>
      </c>
      <c r="D67" s="31">
        <v>21.5</v>
      </c>
    </row>
    <row r="68" spans="1:7" x14ac:dyDescent="0.2">
      <c r="A68" s="25" t="s">
        <v>50</v>
      </c>
      <c r="B68" s="59" t="s">
        <v>2333</v>
      </c>
      <c r="C68" s="217" t="s">
        <v>2103</v>
      </c>
      <c r="D68" s="33">
        <v>27.6</v>
      </c>
      <c r="G68" s="35"/>
    </row>
    <row r="69" spans="1:7" x14ac:dyDescent="0.2">
      <c r="A69" s="25" t="s">
        <v>51</v>
      </c>
      <c r="B69" s="59" t="s">
        <v>2359</v>
      </c>
      <c r="C69" s="217" t="s">
        <v>2360</v>
      </c>
      <c r="D69" s="33">
        <v>86</v>
      </c>
      <c r="G69" s="35"/>
    </row>
    <row r="70" spans="1:7" x14ac:dyDescent="0.2">
      <c r="A70" s="25" t="s">
        <v>52</v>
      </c>
      <c r="B70" s="59" t="s">
        <v>2389</v>
      </c>
      <c r="C70" s="217"/>
      <c r="D70" s="33">
        <v>300</v>
      </c>
      <c r="G70" s="35"/>
    </row>
    <row r="71" spans="1:7" x14ac:dyDescent="0.2">
      <c r="A71" s="25" t="s">
        <v>53</v>
      </c>
      <c r="B71" s="59" t="s">
        <v>2619</v>
      </c>
      <c r="C71" s="217" t="s">
        <v>2089</v>
      </c>
      <c r="D71" s="304">
        <v>11.1</v>
      </c>
      <c r="G71" s="35"/>
    </row>
    <row r="72" spans="1:7" x14ac:dyDescent="0.2">
      <c r="A72" s="25" t="s">
        <v>54</v>
      </c>
      <c r="B72" s="59" t="s">
        <v>2620</v>
      </c>
      <c r="C72" s="217" t="s">
        <v>2261</v>
      </c>
      <c r="D72" s="304">
        <v>72</v>
      </c>
      <c r="G72" s="35"/>
    </row>
    <row r="73" spans="1:7" x14ac:dyDescent="0.2">
      <c r="A73" s="25" t="s">
        <v>55</v>
      </c>
      <c r="B73" s="59" t="s">
        <v>2621</v>
      </c>
      <c r="C73" s="217" t="s">
        <v>2262</v>
      </c>
      <c r="D73" s="304">
        <v>123.3</v>
      </c>
      <c r="G73" s="35"/>
    </row>
    <row r="74" spans="1:7" ht="25.5" x14ac:dyDescent="0.2">
      <c r="A74" s="25" t="s">
        <v>56</v>
      </c>
      <c r="B74" s="69" t="s">
        <v>2622</v>
      </c>
      <c r="C74" s="220" t="s">
        <v>2263</v>
      </c>
      <c r="D74" s="304">
        <v>445</v>
      </c>
    </row>
    <row r="75" spans="1:7" x14ac:dyDescent="0.2">
      <c r="A75" s="25" t="s">
        <v>141</v>
      </c>
      <c r="B75" s="59" t="s">
        <v>2623</v>
      </c>
      <c r="C75" s="291" t="s">
        <v>2518</v>
      </c>
      <c r="D75" s="304">
        <v>35.299999999999997</v>
      </c>
    </row>
    <row r="76" spans="1:7" x14ac:dyDescent="0.2">
      <c r="A76" s="25"/>
      <c r="B76" s="214" t="s">
        <v>2276</v>
      </c>
      <c r="C76" s="217"/>
      <c r="D76" s="223">
        <f>SUM(D25:D70)</f>
        <v>2823.0499999999997</v>
      </c>
    </row>
  </sheetData>
  <phoneticPr fontId="22" type="noConversion"/>
  <pageMargins left="0.74803149606299213" right="0.74803149606299213" top="0.98425196850393704" bottom="0.98425196850393704" header="0.51181102362204722" footer="0.51181102362204722"/>
  <pageSetup paperSize="9" fitToHeight="2" orientation="portrait" r:id="rId1"/>
  <headerFooter alignWithMargins="0">
    <oddHeader>&amp;C&amp;14Egynyári és évelő virágágyak&amp;R&amp;12 8. számú melléklet</oddHeader>
    <oddFooter xml:space="preserve">&amp;RVállalkozási szerződés
 2022.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907A-0FE4-4AC3-B236-A9E0D3708BF8}">
  <sheetPr>
    <tabColor rgb="FFFFFF00"/>
    <pageSetUpPr fitToPage="1"/>
  </sheetPr>
  <dimension ref="A1:K67"/>
  <sheetViews>
    <sheetView tabSelected="1" zoomScaleNormal="100" zoomScalePageLayoutView="115" workbookViewId="0">
      <selection activeCell="K73" sqref="K73"/>
    </sheetView>
  </sheetViews>
  <sheetFormatPr defaultRowHeight="12.75" x14ac:dyDescent="0.2"/>
  <cols>
    <col min="1" max="1" width="4.140625" style="2" customWidth="1"/>
    <col min="2" max="2" width="28.42578125" style="29" customWidth="1"/>
    <col min="3" max="3" width="11.85546875" style="328" bestFit="1" customWidth="1"/>
    <col min="4" max="4" width="11.42578125" style="30" customWidth="1"/>
    <col min="5" max="5" width="9" style="30" bestFit="1" customWidth="1"/>
    <col min="6" max="6" width="10.42578125" style="323" bestFit="1" customWidth="1"/>
    <col min="7" max="7" width="6.140625" style="32" bestFit="1" customWidth="1"/>
    <col min="8" max="8" width="14.5703125" style="293" bestFit="1" customWidth="1"/>
    <col min="9" max="9" width="14.7109375" style="9" bestFit="1" customWidth="1"/>
    <col min="10" max="10" width="14.7109375" style="321" bestFit="1" customWidth="1"/>
    <col min="11" max="11" width="71" style="26" customWidth="1"/>
    <col min="12" max="16384" width="9.140625" style="26"/>
  </cols>
  <sheetData>
    <row r="1" spans="1:11" s="1" customFormat="1" ht="56.25" x14ac:dyDescent="0.2">
      <c r="A1" s="10" t="s">
        <v>57</v>
      </c>
      <c r="B1" s="27" t="s">
        <v>142</v>
      </c>
      <c r="C1" s="27" t="s">
        <v>1921</v>
      </c>
      <c r="D1" s="316" t="s">
        <v>143</v>
      </c>
      <c r="E1" s="27" t="s">
        <v>114</v>
      </c>
      <c r="F1" s="347" t="s">
        <v>2334</v>
      </c>
      <c r="G1" s="348"/>
      <c r="H1" s="308" t="s">
        <v>1920</v>
      </c>
      <c r="I1" s="27" t="s">
        <v>144</v>
      </c>
      <c r="J1" s="319" t="s">
        <v>2335</v>
      </c>
      <c r="K1" s="318" t="s">
        <v>2568</v>
      </c>
    </row>
    <row r="2" spans="1:11" ht="38.25" x14ac:dyDescent="0.2">
      <c r="A2" s="6" t="s">
        <v>59</v>
      </c>
      <c r="B2" s="28" t="s">
        <v>2492</v>
      </c>
      <c r="C2" s="327">
        <v>1334</v>
      </c>
      <c r="D2" s="19">
        <v>1</v>
      </c>
      <c r="E2" s="19">
        <v>1334</v>
      </c>
      <c r="F2" s="322">
        <v>50</v>
      </c>
      <c r="G2" s="31" t="s">
        <v>84</v>
      </c>
      <c r="H2" s="309">
        <v>1875</v>
      </c>
      <c r="I2" s="317" t="s">
        <v>85</v>
      </c>
      <c r="J2" s="320">
        <f>F2*H2</f>
        <v>93750</v>
      </c>
      <c r="K2" s="230" t="s">
        <v>2570</v>
      </c>
    </row>
    <row r="3" spans="1:11" ht="36" x14ac:dyDescent="0.2">
      <c r="A3" s="6" t="s">
        <v>60</v>
      </c>
      <c r="B3" s="28" t="s">
        <v>86</v>
      </c>
      <c r="C3" s="327">
        <v>1139</v>
      </c>
      <c r="D3" s="19">
        <v>1</v>
      </c>
      <c r="E3" s="19">
        <v>1139</v>
      </c>
      <c r="F3" s="322">
        <v>210</v>
      </c>
      <c r="G3" s="31" t="s">
        <v>84</v>
      </c>
      <c r="H3" s="309">
        <v>1875</v>
      </c>
      <c r="I3" s="317" t="s">
        <v>85</v>
      </c>
      <c r="J3" s="320">
        <f t="shared" ref="J3:J64" si="0">F3*H3</f>
        <v>393750</v>
      </c>
      <c r="K3" s="230" t="s">
        <v>2569</v>
      </c>
    </row>
    <row r="4" spans="1:11" s="5" customFormat="1" ht="25.5" x14ac:dyDescent="0.2">
      <c r="A4" s="6" t="s">
        <v>61</v>
      </c>
      <c r="B4" s="28" t="s">
        <v>2491</v>
      </c>
      <c r="C4" s="327">
        <v>500</v>
      </c>
      <c r="D4" s="19">
        <v>1</v>
      </c>
      <c r="E4" s="19">
        <v>500</v>
      </c>
      <c r="F4" s="322">
        <v>10</v>
      </c>
      <c r="G4" s="19" t="s">
        <v>84</v>
      </c>
      <c r="H4" s="309">
        <v>27500</v>
      </c>
      <c r="I4" s="317" t="s">
        <v>85</v>
      </c>
      <c r="J4" s="320">
        <f t="shared" si="0"/>
        <v>275000</v>
      </c>
      <c r="K4" s="230" t="s">
        <v>2571</v>
      </c>
    </row>
    <row r="5" spans="1:11" ht="25.5" x14ac:dyDescent="0.2">
      <c r="A5" s="6" t="s">
        <v>62</v>
      </c>
      <c r="B5" s="28" t="s">
        <v>87</v>
      </c>
      <c r="C5" s="327">
        <v>2320</v>
      </c>
      <c r="D5" s="19">
        <v>1</v>
      </c>
      <c r="E5" s="19">
        <v>2320</v>
      </c>
      <c r="F5" s="322">
        <v>100</v>
      </c>
      <c r="G5" s="31" t="s">
        <v>84</v>
      </c>
      <c r="H5" s="309">
        <v>1875</v>
      </c>
      <c r="I5" s="317" t="s">
        <v>85</v>
      </c>
      <c r="J5" s="320">
        <f t="shared" si="0"/>
        <v>187500</v>
      </c>
      <c r="K5" s="230" t="s">
        <v>2572</v>
      </c>
    </row>
    <row r="6" spans="1:11" ht="24" x14ac:dyDescent="0.2">
      <c r="A6" s="6" t="s">
        <v>63</v>
      </c>
      <c r="B6" s="28" t="s">
        <v>2479</v>
      </c>
      <c r="C6" s="327">
        <v>40</v>
      </c>
      <c r="D6" s="19">
        <v>1</v>
      </c>
      <c r="E6" s="19">
        <v>40</v>
      </c>
      <c r="F6" s="322">
        <v>42</v>
      </c>
      <c r="G6" s="31" t="s">
        <v>84</v>
      </c>
      <c r="H6" s="309">
        <v>25000</v>
      </c>
      <c r="I6" s="317" t="s">
        <v>85</v>
      </c>
      <c r="J6" s="320">
        <f t="shared" si="0"/>
        <v>1050000</v>
      </c>
      <c r="K6" s="230" t="s">
        <v>2573</v>
      </c>
    </row>
    <row r="7" spans="1:11" s="5" customFormat="1" ht="36" x14ac:dyDescent="0.2">
      <c r="A7" s="6" t="s">
        <v>64</v>
      </c>
      <c r="B7" s="28" t="s">
        <v>2481</v>
      </c>
      <c r="C7" s="327">
        <v>9000</v>
      </c>
      <c r="D7" s="19">
        <v>1</v>
      </c>
      <c r="E7" s="19">
        <v>9000</v>
      </c>
      <c r="F7" s="322">
        <v>150</v>
      </c>
      <c r="G7" s="19" t="s">
        <v>88</v>
      </c>
      <c r="H7" s="309">
        <v>262.5</v>
      </c>
      <c r="I7" s="317" t="s">
        <v>89</v>
      </c>
      <c r="J7" s="320">
        <f t="shared" si="0"/>
        <v>39375</v>
      </c>
      <c r="K7" s="230" t="s">
        <v>2574</v>
      </c>
    </row>
    <row r="8" spans="1:11" ht="24" x14ac:dyDescent="0.2">
      <c r="A8" s="6" t="s">
        <v>65</v>
      </c>
      <c r="B8" s="28" t="s">
        <v>90</v>
      </c>
      <c r="C8" s="327">
        <v>7000</v>
      </c>
      <c r="D8" s="19">
        <v>1</v>
      </c>
      <c r="E8" s="19">
        <v>7000</v>
      </c>
      <c r="F8" s="322">
        <v>120</v>
      </c>
      <c r="G8" s="31" t="s">
        <v>88</v>
      </c>
      <c r="H8" s="309">
        <v>375</v>
      </c>
      <c r="I8" s="317" t="s">
        <v>89</v>
      </c>
      <c r="J8" s="320">
        <f t="shared" si="0"/>
        <v>45000</v>
      </c>
      <c r="K8" s="230" t="s">
        <v>2575</v>
      </c>
    </row>
    <row r="9" spans="1:11" ht="48" x14ac:dyDescent="0.2">
      <c r="A9" s="6" t="s">
        <v>66</v>
      </c>
      <c r="B9" s="28" t="s">
        <v>2494</v>
      </c>
      <c r="C9" s="327">
        <v>200</v>
      </c>
      <c r="D9" s="19">
        <v>1</v>
      </c>
      <c r="E9" s="19">
        <v>200</v>
      </c>
      <c r="F9" s="322">
        <v>12</v>
      </c>
      <c r="G9" s="31" t="s">
        <v>84</v>
      </c>
      <c r="H9" s="309">
        <v>11250</v>
      </c>
      <c r="I9" s="317" t="s">
        <v>85</v>
      </c>
      <c r="J9" s="320">
        <f t="shared" si="0"/>
        <v>135000</v>
      </c>
      <c r="K9" s="230" t="s">
        <v>2576</v>
      </c>
    </row>
    <row r="10" spans="1:11" ht="25.5" x14ac:dyDescent="0.2">
      <c r="A10" s="6" t="s">
        <v>67</v>
      </c>
      <c r="B10" s="28" t="s">
        <v>2493</v>
      </c>
      <c r="C10" s="327">
        <v>1</v>
      </c>
      <c r="D10" s="19">
        <v>1</v>
      </c>
      <c r="E10" s="19">
        <v>1</v>
      </c>
      <c r="F10" s="322">
        <v>1</v>
      </c>
      <c r="G10" s="31" t="s">
        <v>2577</v>
      </c>
      <c r="H10" s="309">
        <v>8125000</v>
      </c>
      <c r="I10" s="317" t="s">
        <v>13</v>
      </c>
      <c r="J10" s="320">
        <f t="shared" si="0"/>
        <v>8125000</v>
      </c>
      <c r="K10" s="70" t="s">
        <v>2587</v>
      </c>
    </row>
    <row r="11" spans="1:11" ht="48" x14ac:dyDescent="0.2">
      <c r="A11" s="6" t="s">
        <v>68</v>
      </c>
      <c r="B11" s="28" t="s">
        <v>91</v>
      </c>
      <c r="C11" s="327">
        <v>600</v>
      </c>
      <c r="D11" s="19">
        <v>1</v>
      </c>
      <c r="E11" s="19">
        <v>600</v>
      </c>
      <c r="F11" s="322">
        <v>36</v>
      </c>
      <c r="G11" s="31" t="s">
        <v>84</v>
      </c>
      <c r="H11" s="309">
        <v>3125</v>
      </c>
      <c r="I11" s="317" t="s">
        <v>85</v>
      </c>
      <c r="J11" s="320">
        <f t="shared" si="0"/>
        <v>112500</v>
      </c>
      <c r="K11" s="230" t="s">
        <v>2578</v>
      </c>
    </row>
    <row r="12" spans="1:11" ht="25.5" x14ac:dyDescent="0.2">
      <c r="A12" s="6" t="s">
        <v>69</v>
      </c>
      <c r="B12" s="28" t="s">
        <v>2497</v>
      </c>
      <c r="C12" s="327">
        <v>695</v>
      </c>
      <c r="D12" s="19">
        <v>7</v>
      </c>
      <c r="E12" s="19">
        <v>4865</v>
      </c>
      <c r="F12" s="322">
        <v>695</v>
      </c>
      <c r="G12" s="31" t="s">
        <v>84</v>
      </c>
      <c r="H12" s="309">
        <v>343.75</v>
      </c>
      <c r="I12" s="317" t="s">
        <v>93</v>
      </c>
      <c r="J12" s="320">
        <f t="shared" si="0"/>
        <v>238906.25</v>
      </c>
      <c r="K12" s="34" t="s">
        <v>2579</v>
      </c>
    </row>
    <row r="13" spans="1:11" ht="24" x14ac:dyDescent="0.2">
      <c r="A13" s="20" t="s">
        <v>70</v>
      </c>
      <c r="B13" s="28" t="s">
        <v>96</v>
      </c>
      <c r="C13" s="327">
        <v>24000</v>
      </c>
      <c r="D13" s="19">
        <v>1</v>
      </c>
      <c r="E13" s="19">
        <v>24000</v>
      </c>
      <c r="F13" s="322">
        <v>170</v>
      </c>
      <c r="G13" s="19" t="s">
        <v>97</v>
      </c>
      <c r="H13" s="309">
        <v>206.25</v>
      </c>
      <c r="I13" s="317" t="s">
        <v>98</v>
      </c>
      <c r="J13" s="320">
        <f t="shared" si="0"/>
        <v>35062.5</v>
      </c>
      <c r="K13" s="230" t="s">
        <v>2580</v>
      </c>
    </row>
    <row r="14" spans="1:11" ht="38.25" x14ac:dyDescent="0.2">
      <c r="A14" s="20" t="s">
        <v>71</v>
      </c>
      <c r="B14" s="28" t="s">
        <v>2502</v>
      </c>
      <c r="C14" s="327">
        <v>89709</v>
      </c>
      <c r="D14" s="19">
        <v>3</v>
      </c>
      <c r="E14" s="19">
        <v>269127</v>
      </c>
      <c r="F14" s="322">
        <v>170</v>
      </c>
      <c r="G14" s="19" t="s">
        <v>97</v>
      </c>
      <c r="H14" s="309">
        <v>0.6875</v>
      </c>
      <c r="I14" s="317" t="s">
        <v>99</v>
      </c>
      <c r="J14" s="320">
        <f t="shared" si="0"/>
        <v>116.875</v>
      </c>
      <c r="K14" s="230" t="s">
        <v>2581</v>
      </c>
    </row>
    <row r="15" spans="1:11" ht="24" x14ac:dyDescent="0.2">
      <c r="A15" s="20" t="s">
        <v>72</v>
      </c>
      <c r="B15" s="28" t="s">
        <v>106</v>
      </c>
      <c r="C15" s="327">
        <v>9900</v>
      </c>
      <c r="D15" s="19">
        <v>2</v>
      </c>
      <c r="E15" s="19">
        <v>19800</v>
      </c>
      <c r="F15" s="322">
        <v>190</v>
      </c>
      <c r="G15" s="31" t="s">
        <v>104</v>
      </c>
      <c r="H15" s="309">
        <v>206.25</v>
      </c>
      <c r="I15" s="317" t="s">
        <v>107</v>
      </c>
      <c r="J15" s="320">
        <f t="shared" si="0"/>
        <v>39187.5</v>
      </c>
      <c r="K15" s="230" t="s">
        <v>2582</v>
      </c>
    </row>
    <row r="16" spans="1:11" ht="27" customHeight="1" x14ac:dyDescent="0.2">
      <c r="A16" s="20" t="s">
        <v>73</v>
      </c>
      <c r="B16" s="28" t="s">
        <v>100</v>
      </c>
      <c r="C16" s="327">
        <v>13000</v>
      </c>
      <c r="D16" s="19">
        <v>1</v>
      </c>
      <c r="E16" s="19">
        <v>13000</v>
      </c>
      <c r="F16" s="322">
        <v>1020</v>
      </c>
      <c r="G16" s="31" t="s">
        <v>97</v>
      </c>
      <c r="H16" s="309">
        <v>405.625</v>
      </c>
      <c r="I16" s="317" t="s">
        <v>98</v>
      </c>
      <c r="J16" s="320">
        <f t="shared" si="0"/>
        <v>413737.5</v>
      </c>
      <c r="K16" s="230" t="s">
        <v>2583</v>
      </c>
    </row>
    <row r="17" spans="1:11" ht="24" x14ac:dyDescent="0.2">
      <c r="A17" s="20" t="s">
        <v>74</v>
      </c>
      <c r="B17" s="28" t="s">
        <v>2501</v>
      </c>
      <c r="C17" s="327">
        <v>1000</v>
      </c>
      <c r="D17" s="19">
        <v>1</v>
      </c>
      <c r="E17" s="19">
        <v>1000</v>
      </c>
      <c r="F17" s="322">
        <v>20</v>
      </c>
      <c r="G17" s="31" t="s">
        <v>97</v>
      </c>
      <c r="H17" s="309">
        <v>550</v>
      </c>
      <c r="I17" s="317" t="s">
        <v>98</v>
      </c>
      <c r="J17" s="320">
        <f t="shared" si="0"/>
        <v>11000</v>
      </c>
      <c r="K17" s="230" t="s">
        <v>2584</v>
      </c>
    </row>
    <row r="18" spans="1:11" ht="24" x14ac:dyDescent="0.2">
      <c r="A18" s="20" t="s">
        <v>75</v>
      </c>
      <c r="B18" s="28" t="s">
        <v>101</v>
      </c>
      <c r="C18" s="327">
        <v>500</v>
      </c>
      <c r="D18" s="19">
        <v>1</v>
      </c>
      <c r="E18" s="19">
        <v>500</v>
      </c>
      <c r="F18" s="322">
        <v>60</v>
      </c>
      <c r="G18" s="31" t="s">
        <v>84</v>
      </c>
      <c r="H18" s="309">
        <v>275</v>
      </c>
      <c r="I18" s="317" t="s">
        <v>85</v>
      </c>
      <c r="J18" s="320">
        <f t="shared" si="0"/>
        <v>16500</v>
      </c>
      <c r="K18" s="230" t="s">
        <v>2585</v>
      </c>
    </row>
    <row r="19" spans="1:11" ht="24" x14ac:dyDescent="0.2">
      <c r="A19" s="20" t="s">
        <v>76</v>
      </c>
      <c r="B19" s="28" t="s">
        <v>102</v>
      </c>
      <c r="C19" s="327">
        <v>200</v>
      </c>
      <c r="D19" s="19">
        <v>1</v>
      </c>
      <c r="E19" s="19">
        <v>200</v>
      </c>
      <c r="F19" s="322">
        <v>27</v>
      </c>
      <c r="G19" s="31" t="s">
        <v>84</v>
      </c>
      <c r="H19" s="309">
        <v>357.5</v>
      </c>
      <c r="I19" s="317" t="s">
        <v>85</v>
      </c>
      <c r="J19" s="320">
        <f t="shared" si="0"/>
        <v>9652.5</v>
      </c>
      <c r="K19" s="230" t="s">
        <v>2586</v>
      </c>
    </row>
    <row r="20" spans="1:11" ht="25.5" x14ac:dyDescent="0.2">
      <c r="A20" s="20" t="s">
        <v>77</v>
      </c>
      <c r="B20" s="28" t="s">
        <v>2503</v>
      </c>
      <c r="C20" s="327">
        <v>1</v>
      </c>
      <c r="D20" s="19">
        <v>1</v>
      </c>
      <c r="E20" s="19">
        <v>1</v>
      </c>
      <c r="F20" s="322">
        <v>1</v>
      </c>
      <c r="G20" s="31" t="s">
        <v>94</v>
      </c>
      <c r="H20" s="309">
        <v>875000</v>
      </c>
      <c r="I20" s="317" t="s">
        <v>13</v>
      </c>
      <c r="J20" s="320">
        <f t="shared" si="0"/>
        <v>875000</v>
      </c>
      <c r="K20" s="70" t="s">
        <v>2587</v>
      </c>
    </row>
    <row r="21" spans="1:11" ht="38.25" x14ac:dyDescent="0.2">
      <c r="A21" s="20" t="s">
        <v>78</v>
      </c>
      <c r="B21" s="28" t="s">
        <v>2499</v>
      </c>
      <c r="C21" s="327">
        <v>600</v>
      </c>
      <c r="D21" s="19">
        <v>8</v>
      </c>
      <c r="E21" s="19">
        <v>4800</v>
      </c>
      <c r="F21" s="322">
        <v>300</v>
      </c>
      <c r="G21" s="31" t="s">
        <v>97</v>
      </c>
      <c r="H21" s="309">
        <v>27.5</v>
      </c>
      <c r="I21" s="317" t="s">
        <v>2516</v>
      </c>
      <c r="J21" s="320">
        <f t="shared" si="0"/>
        <v>8250</v>
      </c>
      <c r="K21" s="70" t="s">
        <v>2588</v>
      </c>
    </row>
    <row r="22" spans="1:11" ht="24" x14ac:dyDescent="0.2">
      <c r="A22" s="20" t="s">
        <v>79</v>
      </c>
      <c r="B22" s="28" t="s">
        <v>103</v>
      </c>
      <c r="C22" s="327">
        <v>0</v>
      </c>
      <c r="D22" s="19">
        <v>1</v>
      </c>
      <c r="E22" s="19">
        <v>0</v>
      </c>
      <c r="F22" s="322">
        <v>22</v>
      </c>
      <c r="G22" s="31" t="s">
        <v>104</v>
      </c>
      <c r="H22" s="309">
        <v>62.5</v>
      </c>
      <c r="I22" s="317" t="s">
        <v>105</v>
      </c>
      <c r="J22" s="320">
        <f t="shared" si="0"/>
        <v>1375</v>
      </c>
      <c r="K22" s="230" t="s">
        <v>2589</v>
      </c>
    </row>
    <row r="23" spans="1:11" ht="24" x14ac:dyDescent="0.2">
      <c r="A23" s="20" t="s">
        <v>80</v>
      </c>
      <c r="B23" s="28" t="s">
        <v>108</v>
      </c>
      <c r="C23" s="327">
        <v>1600</v>
      </c>
      <c r="D23" s="19">
        <v>1</v>
      </c>
      <c r="E23" s="19">
        <v>1600</v>
      </c>
      <c r="F23" s="322">
        <v>335</v>
      </c>
      <c r="G23" s="31" t="s">
        <v>97</v>
      </c>
      <c r="H23" s="309">
        <v>2500</v>
      </c>
      <c r="I23" s="317" t="s">
        <v>98</v>
      </c>
      <c r="J23" s="320">
        <f t="shared" si="0"/>
        <v>837500</v>
      </c>
      <c r="K23" s="230" t="s">
        <v>2590</v>
      </c>
    </row>
    <row r="24" spans="1:11" ht="25.5" x14ac:dyDescent="0.2">
      <c r="A24" s="20" t="s">
        <v>81</v>
      </c>
      <c r="B24" s="28" t="s">
        <v>2517</v>
      </c>
      <c r="C24" s="327">
        <v>676</v>
      </c>
      <c r="D24" s="19">
        <v>1</v>
      </c>
      <c r="E24" s="19">
        <v>676</v>
      </c>
      <c r="F24" s="322">
        <v>123</v>
      </c>
      <c r="G24" s="31" t="s">
        <v>97</v>
      </c>
      <c r="H24" s="309">
        <v>2500</v>
      </c>
      <c r="I24" s="317" t="s">
        <v>98</v>
      </c>
      <c r="J24" s="320">
        <f t="shared" si="0"/>
        <v>307500</v>
      </c>
      <c r="K24" s="70" t="s">
        <v>2591</v>
      </c>
    </row>
    <row r="25" spans="1:11" ht="38.25" x14ac:dyDescent="0.2">
      <c r="A25" s="20" t="s">
        <v>20</v>
      </c>
      <c r="B25" s="28" t="s">
        <v>109</v>
      </c>
      <c r="C25" s="327">
        <v>0</v>
      </c>
      <c r="D25" s="19">
        <v>1</v>
      </c>
      <c r="E25" s="19">
        <v>0</v>
      </c>
      <c r="F25" s="322">
        <v>30</v>
      </c>
      <c r="G25" s="31" t="s">
        <v>84</v>
      </c>
      <c r="H25" s="309">
        <v>2226.25</v>
      </c>
      <c r="I25" s="317" t="s">
        <v>93</v>
      </c>
      <c r="J25" s="320">
        <f t="shared" si="0"/>
        <v>66787.5</v>
      </c>
      <c r="K25" s="230" t="s">
        <v>2592</v>
      </c>
    </row>
    <row r="26" spans="1:11" ht="25.5" x14ac:dyDescent="0.2">
      <c r="A26" s="7" t="s">
        <v>21</v>
      </c>
      <c r="B26" s="28" t="s">
        <v>110</v>
      </c>
      <c r="C26" s="327">
        <v>1556</v>
      </c>
      <c r="D26" s="19">
        <v>9</v>
      </c>
      <c r="E26" s="19">
        <v>14004</v>
      </c>
      <c r="F26" s="322">
        <v>1556</v>
      </c>
      <c r="G26" s="31" t="s">
        <v>97</v>
      </c>
      <c r="H26" s="309">
        <v>1500</v>
      </c>
      <c r="I26" s="317" t="s">
        <v>111</v>
      </c>
      <c r="J26" s="320">
        <f t="shared" si="0"/>
        <v>2334000</v>
      </c>
      <c r="K26" s="34" t="s">
        <v>2579</v>
      </c>
    </row>
    <row r="27" spans="1:11" ht="51" x14ac:dyDescent="0.2">
      <c r="A27" s="7" t="s">
        <v>22</v>
      </c>
      <c r="B27" s="28" t="s">
        <v>2549</v>
      </c>
      <c r="C27" s="327">
        <v>73</v>
      </c>
      <c r="D27" s="19">
        <v>9</v>
      </c>
      <c r="E27" s="19">
        <v>657</v>
      </c>
      <c r="F27" s="322">
        <v>73</v>
      </c>
      <c r="G27" s="31" t="s">
        <v>84</v>
      </c>
      <c r="H27" s="309">
        <v>1237.5</v>
      </c>
      <c r="I27" s="317" t="s">
        <v>92</v>
      </c>
      <c r="J27" s="320">
        <f t="shared" si="0"/>
        <v>90337.5</v>
      </c>
      <c r="K27" s="230" t="s">
        <v>2593</v>
      </c>
    </row>
    <row r="28" spans="1:11" x14ac:dyDescent="0.2">
      <c r="A28" s="7" t="s">
        <v>23</v>
      </c>
      <c r="B28" s="28" t="s">
        <v>112</v>
      </c>
      <c r="C28" s="327">
        <v>2823</v>
      </c>
      <c r="D28" s="19">
        <v>9</v>
      </c>
      <c r="E28" s="19">
        <v>25407</v>
      </c>
      <c r="F28" s="322">
        <v>2823</v>
      </c>
      <c r="G28" s="31" t="s">
        <v>97</v>
      </c>
      <c r="H28" s="309">
        <v>386.25</v>
      </c>
      <c r="I28" s="317" t="s">
        <v>111</v>
      </c>
      <c r="J28" s="320">
        <f t="shared" si="0"/>
        <v>1090383.75</v>
      </c>
      <c r="K28" s="34" t="s">
        <v>2579</v>
      </c>
    </row>
    <row r="29" spans="1:11" x14ac:dyDescent="0.2">
      <c r="A29" s="7" t="s">
        <v>24</v>
      </c>
      <c r="B29" s="28" t="s">
        <v>113</v>
      </c>
      <c r="C29" s="327">
        <v>4796</v>
      </c>
      <c r="D29" s="19">
        <v>1</v>
      </c>
      <c r="E29" s="19">
        <v>4796</v>
      </c>
      <c r="F29" s="322">
        <v>40</v>
      </c>
      <c r="G29" s="31" t="s">
        <v>84</v>
      </c>
      <c r="H29" s="309">
        <v>375</v>
      </c>
      <c r="I29" s="317" t="s">
        <v>85</v>
      </c>
      <c r="J29" s="320">
        <f t="shared" si="0"/>
        <v>15000</v>
      </c>
      <c r="K29" s="230" t="s">
        <v>2594</v>
      </c>
    </row>
    <row r="30" spans="1:11" ht="25.5" x14ac:dyDescent="0.2">
      <c r="A30" s="7" t="s">
        <v>25</v>
      </c>
      <c r="B30" s="28" t="s">
        <v>2522</v>
      </c>
      <c r="C30" s="327">
        <v>1</v>
      </c>
      <c r="D30" s="19">
        <v>1</v>
      </c>
      <c r="E30" s="19">
        <v>1</v>
      </c>
      <c r="F30" s="322">
        <v>1</v>
      </c>
      <c r="G30" s="31" t="s">
        <v>94</v>
      </c>
      <c r="H30" s="309">
        <v>4000000</v>
      </c>
      <c r="I30" s="317" t="s">
        <v>13</v>
      </c>
      <c r="J30" s="320">
        <f t="shared" si="0"/>
        <v>4000000</v>
      </c>
      <c r="K30" s="70" t="s">
        <v>2587</v>
      </c>
    </row>
    <row r="31" spans="1:11" ht="38.25" x14ac:dyDescent="0.2">
      <c r="A31" s="7" t="s">
        <v>26</v>
      </c>
      <c r="B31" s="28" t="s">
        <v>2550</v>
      </c>
      <c r="C31" s="327">
        <v>292</v>
      </c>
      <c r="D31" s="19">
        <v>12</v>
      </c>
      <c r="E31" s="19">
        <v>3504</v>
      </c>
      <c r="F31" s="322">
        <v>292</v>
      </c>
      <c r="G31" s="31" t="s">
        <v>84</v>
      </c>
      <c r="H31" s="309">
        <v>935</v>
      </c>
      <c r="I31" s="317" t="s">
        <v>92</v>
      </c>
      <c r="J31" s="320">
        <f t="shared" si="0"/>
        <v>273020</v>
      </c>
      <c r="K31" s="34" t="s">
        <v>2579</v>
      </c>
    </row>
    <row r="32" spans="1:11" ht="38.25" x14ac:dyDescent="0.2">
      <c r="A32" s="7" t="s">
        <v>27</v>
      </c>
      <c r="B32" s="28" t="s">
        <v>115</v>
      </c>
      <c r="C32" s="327">
        <v>200</v>
      </c>
      <c r="D32" s="19">
        <v>1</v>
      </c>
      <c r="E32" s="19">
        <v>200</v>
      </c>
      <c r="F32" s="322">
        <v>75</v>
      </c>
      <c r="G32" s="31" t="s">
        <v>97</v>
      </c>
      <c r="H32" s="309">
        <v>990</v>
      </c>
      <c r="I32" s="317" t="s">
        <v>98</v>
      </c>
      <c r="J32" s="320">
        <f t="shared" si="0"/>
        <v>74250</v>
      </c>
      <c r="K32" s="230" t="s">
        <v>2336</v>
      </c>
    </row>
    <row r="33" spans="1:11" x14ac:dyDescent="0.2">
      <c r="A33" s="21" t="s">
        <v>28</v>
      </c>
      <c r="B33" s="28" t="s">
        <v>116</v>
      </c>
      <c r="C33" s="327">
        <v>200</v>
      </c>
      <c r="D33" s="19">
        <v>1</v>
      </c>
      <c r="E33" s="19">
        <v>200</v>
      </c>
      <c r="F33" s="322">
        <v>125</v>
      </c>
      <c r="G33" s="31" t="s">
        <v>97</v>
      </c>
      <c r="H33" s="309">
        <v>2062.5</v>
      </c>
      <c r="I33" s="317" t="s">
        <v>98</v>
      </c>
      <c r="J33" s="320">
        <f t="shared" si="0"/>
        <v>257812.5</v>
      </c>
      <c r="K33" s="230" t="s">
        <v>2337</v>
      </c>
    </row>
    <row r="34" spans="1:11" x14ac:dyDescent="0.2">
      <c r="A34" s="21" t="s">
        <v>29</v>
      </c>
      <c r="B34" s="28" t="s">
        <v>2505</v>
      </c>
      <c r="C34" s="327">
        <v>0</v>
      </c>
      <c r="D34" s="19">
        <v>1</v>
      </c>
      <c r="E34" s="19">
        <v>0</v>
      </c>
      <c r="F34" s="322">
        <v>300</v>
      </c>
      <c r="G34" s="31" t="s">
        <v>97</v>
      </c>
      <c r="H34" s="309">
        <v>15</v>
      </c>
      <c r="I34" s="317" t="s">
        <v>98</v>
      </c>
      <c r="J34" s="320">
        <f t="shared" si="0"/>
        <v>4500</v>
      </c>
      <c r="K34" s="34" t="s">
        <v>2595</v>
      </c>
    </row>
    <row r="35" spans="1:11" ht="25.5" x14ac:dyDescent="0.2">
      <c r="A35" s="21" t="s">
        <v>30</v>
      </c>
      <c r="B35" s="28" t="s">
        <v>117</v>
      </c>
      <c r="C35" s="327">
        <v>2449770</v>
      </c>
      <c r="D35" s="19">
        <v>9</v>
      </c>
      <c r="E35" s="19">
        <v>22047930</v>
      </c>
      <c r="F35" s="322">
        <v>2449770</v>
      </c>
      <c r="G35" s="31" t="s">
        <v>97</v>
      </c>
      <c r="H35" s="309">
        <v>11.875</v>
      </c>
      <c r="I35" s="317" t="s">
        <v>111</v>
      </c>
      <c r="J35" s="320">
        <f t="shared" si="0"/>
        <v>29091018.75</v>
      </c>
      <c r="K35" s="70" t="s">
        <v>2596</v>
      </c>
    </row>
    <row r="36" spans="1:11" ht="25.5" x14ac:dyDescent="0.2">
      <c r="A36" s="21" t="s">
        <v>31</v>
      </c>
      <c r="B36" s="28" t="s">
        <v>118</v>
      </c>
      <c r="C36" s="327">
        <v>2449770</v>
      </c>
      <c r="D36" s="19">
        <v>2</v>
      </c>
      <c r="E36" s="19">
        <v>4899540</v>
      </c>
      <c r="F36" s="322">
        <v>125000</v>
      </c>
      <c r="G36" s="31" t="s">
        <v>97</v>
      </c>
      <c r="H36" s="309">
        <v>4.375</v>
      </c>
      <c r="I36" s="317" t="s">
        <v>99</v>
      </c>
      <c r="J36" s="320">
        <f t="shared" si="0"/>
        <v>546875</v>
      </c>
      <c r="K36" s="230" t="s">
        <v>2597</v>
      </c>
    </row>
    <row r="37" spans="1:11" ht="25.5" x14ac:dyDescent="0.2">
      <c r="A37" s="21" t="s">
        <v>32</v>
      </c>
      <c r="B37" s="28" t="s">
        <v>2539</v>
      </c>
      <c r="C37" s="327">
        <v>2449770</v>
      </c>
      <c r="D37" s="19">
        <v>12</v>
      </c>
      <c r="E37" s="19">
        <v>29397240</v>
      </c>
      <c r="F37" s="322">
        <v>2449770</v>
      </c>
      <c r="G37" s="31" t="s">
        <v>97</v>
      </c>
      <c r="H37" s="309">
        <v>0.5625</v>
      </c>
      <c r="I37" s="317" t="s">
        <v>111</v>
      </c>
      <c r="J37" s="320">
        <f t="shared" si="0"/>
        <v>1377995.625</v>
      </c>
      <c r="K37" s="230" t="s">
        <v>2598</v>
      </c>
    </row>
    <row r="38" spans="1:11" x14ac:dyDescent="0.2">
      <c r="A38" s="21" t="s">
        <v>33</v>
      </c>
      <c r="B38" s="28" t="s">
        <v>12</v>
      </c>
      <c r="C38" s="327">
        <v>30</v>
      </c>
      <c r="D38" s="19">
        <v>1</v>
      </c>
      <c r="E38" s="19">
        <v>30</v>
      </c>
      <c r="F38" s="322"/>
      <c r="G38" s="31" t="s">
        <v>7</v>
      </c>
      <c r="H38" s="309">
        <v>23375</v>
      </c>
      <c r="I38" s="317" t="s">
        <v>140</v>
      </c>
      <c r="J38" s="320">
        <f t="shared" si="0"/>
        <v>0</v>
      </c>
      <c r="K38" s="230" t="s">
        <v>2338</v>
      </c>
    </row>
    <row r="39" spans="1:11" x14ac:dyDescent="0.2">
      <c r="A39" s="22" t="s">
        <v>34</v>
      </c>
      <c r="B39" s="28" t="s">
        <v>119</v>
      </c>
      <c r="C39" s="327">
        <v>3119</v>
      </c>
      <c r="D39" s="19">
        <v>2</v>
      </c>
      <c r="E39" s="19">
        <v>6238</v>
      </c>
      <c r="F39" s="322">
        <v>88</v>
      </c>
      <c r="G39" s="31" t="s">
        <v>84</v>
      </c>
      <c r="H39" s="309">
        <v>1750</v>
      </c>
      <c r="I39" s="317" t="s">
        <v>93</v>
      </c>
      <c r="J39" s="320">
        <f t="shared" si="0"/>
        <v>154000</v>
      </c>
      <c r="K39" s="230" t="s">
        <v>2339</v>
      </c>
    </row>
    <row r="40" spans="1:11" ht="44.25" customHeight="1" x14ac:dyDescent="0.2">
      <c r="A40" s="22" t="s">
        <v>35</v>
      </c>
      <c r="B40" s="28" t="s">
        <v>2508</v>
      </c>
      <c r="C40" s="327">
        <v>259934</v>
      </c>
      <c r="D40" s="19">
        <v>1</v>
      </c>
      <c r="E40" s="19">
        <v>259934</v>
      </c>
      <c r="F40" s="322">
        <v>154236</v>
      </c>
      <c r="G40" s="31" t="s">
        <v>2486</v>
      </c>
      <c r="H40" s="309">
        <v>37.5</v>
      </c>
      <c r="I40" s="317" t="s">
        <v>2487</v>
      </c>
      <c r="J40" s="320">
        <f t="shared" si="0"/>
        <v>5783850</v>
      </c>
      <c r="K40" s="34" t="s">
        <v>2599</v>
      </c>
    </row>
    <row r="41" spans="1:11" x14ac:dyDescent="0.2">
      <c r="A41" s="22" t="s">
        <v>36</v>
      </c>
      <c r="B41" s="28" t="s">
        <v>2521</v>
      </c>
      <c r="C41" s="327">
        <v>70</v>
      </c>
      <c r="D41" s="19">
        <v>1</v>
      </c>
      <c r="E41" s="19">
        <v>70</v>
      </c>
      <c r="F41" s="322">
        <v>10</v>
      </c>
      <c r="G41" s="31" t="s">
        <v>84</v>
      </c>
      <c r="H41" s="309">
        <v>12500</v>
      </c>
      <c r="I41" s="317" t="s">
        <v>10</v>
      </c>
      <c r="J41" s="320">
        <f t="shared" si="0"/>
        <v>125000</v>
      </c>
      <c r="K41" s="34" t="s">
        <v>2600</v>
      </c>
    </row>
    <row r="42" spans="1:11" ht="24" x14ac:dyDescent="0.2">
      <c r="A42" s="8" t="s">
        <v>37</v>
      </c>
      <c r="B42" s="28" t="s">
        <v>123</v>
      </c>
      <c r="C42" s="327">
        <v>200</v>
      </c>
      <c r="D42" s="19">
        <v>1</v>
      </c>
      <c r="E42" s="19">
        <v>200</v>
      </c>
      <c r="F42" s="322">
        <v>31</v>
      </c>
      <c r="G42" s="19" t="s">
        <v>84</v>
      </c>
      <c r="H42" s="309">
        <v>8750</v>
      </c>
      <c r="I42" s="317" t="s">
        <v>85</v>
      </c>
      <c r="J42" s="320">
        <f t="shared" si="0"/>
        <v>271250</v>
      </c>
      <c r="K42" s="230" t="s">
        <v>2601</v>
      </c>
    </row>
    <row r="43" spans="1:11" ht="42.75" customHeight="1" x14ac:dyDescent="0.2">
      <c r="A43" s="8" t="s">
        <v>38</v>
      </c>
      <c r="B43" s="28" t="s">
        <v>125</v>
      </c>
      <c r="C43" s="327">
        <v>200</v>
      </c>
      <c r="D43" s="19">
        <v>1</v>
      </c>
      <c r="E43" s="19">
        <v>200</v>
      </c>
      <c r="F43" s="322">
        <v>5</v>
      </c>
      <c r="G43" s="31" t="s">
        <v>84</v>
      </c>
      <c r="H43" s="309">
        <v>15625</v>
      </c>
      <c r="I43" s="317" t="s">
        <v>85</v>
      </c>
      <c r="J43" s="320">
        <f t="shared" si="0"/>
        <v>78125</v>
      </c>
      <c r="K43" s="230" t="s">
        <v>2602</v>
      </c>
    </row>
    <row r="44" spans="1:11" ht="24" x14ac:dyDescent="0.2">
      <c r="A44" s="8" t="s">
        <v>39</v>
      </c>
      <c r="B44" s="28" t="s">
        <v>127</v>
      </c>
      <c r="C44" s="327">
        <v>0</v>
      </c>
      <c r="D44" s="19">
        <v>1</v>
      </c>
      <c r="E44" s="19">
        <v>0</v>
      </c>
      <c r="F44" s="322">
        <v>5</v>
      </c>
      <c r="G44" s="31" t="s">
        <v>84</v>
      </c>
      <c r="H44" s="309">
        <v>275</v>
      </c>
      <c r="I44" s="317" t="s">
        <v>128</v>
      </c>
      <c r="J44" s="320">
        <f t="shared" si="0"/>
        <v>1375</v>
      </c>
      <c r="K44" s="230" t="s">
        <v>2603</v>
      </c>
    </row>
    <row r="45" spans="1:11" x14ac:dyDescent="0.2">
      <c r="A45" s="8" t="s">
        <v>50</v>
      </c>
      <c r="B45" s="28" t="s">
        <v>130</v>
      </c>
      <c r="C45" s="327">
        <v>40</v>
      </c>
      <c r="D45" s="19">
        <v>1</v>
      </c>
      <c r="E45" s="19">
        <v>40</v>
      </c>
      <c r="F45" s="322">
        <v>45</v>
      </c>
      <c r="G45" s="31" t="s">
        <v>84</v>
      </c>
      <c r="H45" s="309">
        <v>275</v>
      </c>
      <c r="I45" s="317" t="s">
        <v>93</v>
      </c>
      <c r="J45" s="320">
        <f t="shared" si="0"/>
        <v>12375</v>
      </c>
      <c r="K45" s="230" t="s">
        <v>2340</v>
      </c>
    </row>
    <row r="46" spans="1:11" ht="38.25" x14ac:dyDescent="0.2">
      <c r="A46" s="8" t="s">
        <v>51</v>
      </c>
      <c r="B46" s="28" t="s">
        <v>5</v>
      </c>
      <c r="C46" s="327">
        <v>20</v>
      </c>
      <c r="D46" s="19">
        <v>1</v>
      </c>
      <c r="E46" s="19">
        <v>20</v>
      </c>
      <c r="F46" s="322">
        <v>1</v>
      </c>
      <c r="G46" s="31" t="s">
        <v>84</v>
      </c>
      <c r="H46" s="309">
        <v>4523.75</v>
      </c>
      <c r="I46" s="317" t="s">
        <v>85</v>
      </c>
      <c r="J46" s="320">
        <f t="shared" si="0"/>
        <v>4523.75</v>
      </c>
      <c r="K46" s="34" t="s">
        <v>2604</v>
      </c>
    </row>
    <row r="47" spans="1:11" x14ac:dyDescent="0.2">
      <c r="A47" s="8" t="s">
        <v>52</v>
      </c>
      <c r="B47" s="28" t="s">
        <v>6</v>
      </c>
      <c r="C47" s="327">
        <v>1</v>
      </c>
      <c r="D47" s="19">
        <v>1</v>
      </c>
      <c r="E47" s="19">
        <v>1</v>
      </c>
      <c r="F47" s="322">
        <v>1</v>
      </c>
      <c r="G47" s="31" t="s">
        <v>84</v>
      </c>
      <c r="H47" s="309">
        <v>0</v>
      </c>
      <c r="I47" s="317" t="s">
        <v>13</v>
      </c>
      <c r="J47" s="320">
        <f t="shared" si="0"/>
        <v>0</v>
      </c>
      <c r="K47" s="34" t="s">
        <v>2605</v>
      </c>
    </row>
    <row r="48" spans="1:11" ht="24" x14ac:dyDescent="0.2">
      <c r="A48" s="8" t="s">
        <v>53</v>
      </c>
      <c r="B48" s="28" t="s">
        <v>135</v>
      </c>
      <c r="C48" s="327">
        <v>20</v>
      </c>
      <c r="D48" s="19">
        <v>1</v>
      </c>
      <c r="E48" s="19">
        <v>20</v>
      </c>
      <c r="F48" s="322">
        <v>6</v>
      </c>
      <c r="G48" s="31" t="s">
        <v>84</v>
      </c>
      <c r="H48" s="309">
        <v>3750</v>
      </c>
      <c r="I48" s="317" t="s">
        <v>85</v>
      </c>
      <c r="J48" s="320">
        <f t="shared" si="0"/>
        <v>22500</v>
      </c>
      <c r="K48" s="230" t="s">
        <v>2341</v>
      </c>
    </row>
    <row r="49" spans="1:11" ht="38.25" x14ac:dyDescent="0.2">
      <c r="A49" s="8" t="s">
        <v>54</v>
      </c>
      <c r="B49" s="28" t="s">
        <v>147</v>
      </c>
      <c r="C49" s="327">
        <v>61</v>
      </c>
      <c r="D49" s="19">
        <v>12</v>
      </c>
      <c r="E49" s="19">
        <v>732</v>
      </c>
      <c r="F49" s="322">
        <v>61</v>
      </c>
      <c r="G49" s="31" t="s">
        <v>84</v>
      </c>
      <c r="H49" s="309">
        <v>750</v>
      </c>
      <c r="I49" s="317" t="s">
        <v>92</v>
      </c>
      <c r="J49" s="320">
        <f t="shared" si="0"/>
        <v>45750</v>
      </c>
      <c r="K49" s="70" t="s">
        <v>2606</v>
      </c>
    </row>
    <row r="50" spans="1:11" ht="29.25" customHeight="1" x14ac:dyDescent="0.2">
      <c r="A50" s="23" t="s">
        <v>55</v>
      </c>
      <c r="B50" s="28" t="s">
        <v>148</v>
      </c>
      <c r="C50" s="327">
        <v>0</v>
      </c>
      <c r="D50" s="19">
        <v>1</v>
      </c>
      <c r="E50" s="19">
        <v>0</v>
      </c>
      <c r="F50" s="322">
        <v>2</v>
      </c>
      <c r="G50" s="31" t="s">
        <v>97</v>
      </c>
      <c r="H50" s="309">
        <v>8750</v>
      </c>
      <c r="I50" s="317" t="s">
        <v>98</v>
      </c>
      <c r="J50" s="320">
        <f t="shared" si="0"/>
        <v>17500</v>
      </c>
      <c r="K50" s="34" t="s">
        <v>2609</v>
      </c>
    </row>
    <row r="51" spans="1:11" x14ac:dyDescent="0.2">
      <c r="A51" s="23" t="s">
        <v>56</v>
      </c>
      <c r="B51" s="28" t="s">
        <v>19</v>
      </c>
      <c r="C51" s="327">
        <v>30</v>
      </c>
      <c r="D51" s="19">
        <v>1</v>
      </c>
      <c r="E51" s="19">
        <v>30</v>
      </c>
      <c r="F51" s="322">
        <v>20</v>
      </c>
      <c r="G51" s="31" t="s">
        <v>97</v>
      </c>
      <c r="H51" s="309">
        <v>5625</v>
      </c>
      <c r="I51" s="317" t="s">
        <v>98</v>
      </c>
      <c r="J51" s="320">
        <f t="shared" si="0"/>
        <v>112500</v>
      </c>
      <c r="K51" s="34" t="s">
        <v>2607</v>
      </c>
    </row>
    <row r="52" spans="1:11" x14ac:dyDescent="0.2">
      <c r="A52" s="23" t="s">
        <v>141</v>
      </c>
      <c r="B52" s="28" t="s">
        <v>149</v>
      </c>
      <c r="C52" s="327">
        <v>0</v>
      </c>
      <c r="D52" s="19">
        <v>1</v>
      </c>
      <c r="E52" s="19">
        <v>0</v>
      </c>
      <c r="F52" s="322">
        <v>6</v>
      </c>
      <c r="G52" s="31" t="s">
        <v>104</v>
      </c>
      <c r="H52" s="309">
        <v>4375</v>
      </c>
      <c r="I52" s="317" t="s">
        <v>105</v>
      </c>
      <c r="J52" s="320">
        <f t="shared" si="0"/>
        <v>26250</v>
      </c>
      <c r="K52" s="34" t="s">
        <v>2608</v>
      </c>
    </row>
    <row r="53" spans="1:11" x14ac:dyDescent="0.2">
      <c r="A53" s="23" t="s">
        <v>2200</v>
      </c>
      <c r="B53" s="28" t="s">
        <v>2610</v>
      </c>
      <c r="C53" s="327">
        <v>140960</v>
      </c>
      <c r="D53" s="19">
        <v>9</v>
      </c>
      <c r="E53" s="19">
        <v>1268640</v>
      </c>
      <c r="F53" s="322">
        <v>140960</v>
      </c>
      <c r="G53" s="19" t="s">
        <v>97</v>
      </c>
      <c r="H53" s="309">
        <v>0.25</v>
      </c>
      <c r="I53" s="317" t="s">
        <v>111</v>
      </c>
      <c r="J53" s="320">
        <f t="shared" si="0"/>
        <v>35240</v>
      </c>
      <c r="K53" s="34" t="s">
        <v>2599</v>
      </c>
    </row>
    <row r="54" spans="1:11" ht="40.5" customHeight="1" x14ac:dyDescent="0.2">
      <c r="A54" s="23" t="s">
        <v>120</v>
      </c>
      <c r="B54" s="28" t="s">
        <v>2562</v>
      </c>
      <c r="C54" s="327">
        <v>2000</v>
      </c>
      <c r="D54" s="19">
        <v>1</v>
      </c>
      <c r="E54" s="19">
        <v>2000</v>
      </c>
      <c r="F54" s="322">
        <v>1250</v>
      </c>
      <c r="G54" s="31" t="s">
        <v>97</v>
      </c>
      <c r="H54" s="309">
        <v>618.75</v>
      </c>
      <c r="I54" s="317" t="s">
        <v>98</v>
      </c>
      <c r="J54" s="320">
        <f t="shared" si="0"/>
        <v>773437.5</v>
      </c>
      <c r="K54" s="70" t="s">
        <v>2611</v>
      </c>
    </row>
    <row r="55" spans="1:11" ht="25.5" x14ac:dyDescent="0.2">
      <c r="A55" s="24" t="s">
        <v>121</v>
      </c>
      <c r="B55" s="28" t="s">
        <v>2485</v>
      </c>
      <c r="C55" s="327">
        <v>77</v>
      </c>
      <c r="D55" s="19">
        <v>12</v>
      </c>
      <c r="E55" s="19">
        <v>924</v>
      </c>
      <c r="F55" s="322">
        <v>77</v>
      </c>
      <c r="G55" s="31" t="s">
        <v>84</v>
      </c>
      <c r="H55" s="309">
        <v>25000</v>
      </c>
      <c r="I55" s="317" t="s">
        <v>92</v>
      </c>
      <c r="J55" s="320">
        <f t="shared" si="0"/>
        <v>1925000</v>
      </c>
      <c r="K55" s="70" t="s">
        <v>2613</v>
      </c>
    </row>
    <row r="56" spans="1:11" ht="32.25" customHeight="1" x14ac:dyDescent="0.2">
      <c r="A56" s="24" t="s">
        <v>122</v>
      </c>
      <c r="B56" s="28" t="s">
        <v>2540</v>
      </c>
      <c r="C56" s="327">
        <v>400</v>
      </c>
      <c r="D56" s="19">
        <v>1</v>
      </c>
      <c r="E56" s="19">
        <v>400</v>
      </c>
      <c r="F56" s="322">
        <v>14</v>
      </c>
      <c r="G56" s="31" t="s">
        <v>97</v>
      </c>
      <c r="H56" s="309">
        <v>3625</v>
      </c>
      <c r="I56" s="317" t="s">
        <v>99</v>
      </c>
      <c r="J56" s="320">
        <f t="shared" si="0"/>
        <v>50750</v>
      </c>
      <c r="K56" s="70" t="s">
        <v>2612</v>
      </c>
    </row>
    <row r="57" spans="1:11" ht="25.5" x14ac:dyDescent="0.2">
      <c r="A57" s="24" t="s">
        <v>124</v>
      </c>
      <c r="B57" s="28" t="s">
        <v>2488</v>
      </c>
      <c r="C57" s="327">
        <v>9</v>
      </c>
      <c r="D57" s="19">
        <v>12</v>
      </c>
      <c r="E57" s="19">
        <v>108</v>
      </c>
      <c r="F57" s="322">
        <v>9</v>
      </c>
      <c r="G57" s="31" t="s">
        <v>84</v>
      </c>
      <c r="H57" s="309">
        <v>25000</v>
      </c>
      <c r="I57" s="317" t="s">
        <v>92</v>
      </c>
      <c r="J57" s="320">
        <f t="shared" si="0"/>
        <v>225000</v>
      </c>
      <c r="K57" s="70" t="s">
        <v>2613</v>
      </c>
    </row>
    <row r="58" spans="1:11" ht="36" x14ac:dyDescent="0.2">
      <c r="A58" s="24" t="s">
        <v>126</v>
      </c>
      <c r="B58" s="28" t="s">
        <v>40</v>
      </c>
      <c r="C58" s="327">
        <v>29</v>
      </c>
      <c r="D58" s="19">
        <v>9</v>
      </c>
      <c r="E58" s="19">
        <v>261</v>
      </c>
      <c r="F58" s="322">
        <v>29</v>
      </c>
      <c r="G58" s="31" t="s">
        <v>84</v>
      </c>
      <c r="H58" s="309">
        <v>1125</v>
      </c>
      <c r="I58" s="317" t="s">
        <v>92</v>
      </c>
      <c r="J58" s="320">
        <f t="shared" si="0"/>
        <v>32625</v>
      </c>
      <c r="K58" s="230" t="s">
        <v>2614</v>
      </c>
    </row>
    <row r="59" spans="1:11" ht="25.5" x14ac:dyDescent="0.2">
      <c r="A59" s="24" t="s">
        <v>129</v>
      </c>
      <c r="B59" s="28" t="s">
        <v>2512</v>
      </c>
      <c r="C59" s="327">
        <v>10</v>
      </c>
      <c r="D59" s="19">
        <v>1</v>
      </c>
      <c r="E59" s="19">
        <v>10</v>
      </c>
      <c r="F59" s="322">
        <v>10</v>
      </c>
      <c r="G59" s="31" t="s">
        <v>104</v>
      </c>
      <c r="H59" s="309">
        <v>12500</v>
      </c>
      <c r="I59" s="317" t="s">
        <v>2510</v>
      </c>
      <c r="J59" s="320">
        <f t="shared" si="0"/>
        <v>125000</v>
      </c>
      <c r="K59" s="34" t="s">
        <v>2615</v>
      </c>
    </row>
    <row r="60" spans="1:11" ht="38.25" x14ac:dyDescent="0.2">
      <c r="A60" s="289" t="s">
        <v>131</v>
      </c>
      <c r="B60" s="29" t="s">
        <v>42</v>
      </c>
      <c r="C60" s="328">
        <v>8</v>
      </c>
      <c r="D60" s="19">
        <v>8</v>
      </c>
      <c r="E60" s="19">
        <v>64</v>
      </c>
      <c r="F60" s="322">
        <v>8</v>
      </c>
      <c r="G60" s="31" t="s">
        <v>84</v>
      </c>
      <c r="H60" s="309">
        <v>81250</v>
      </c>
      <c r="I60" s="317" t="s">
        <v>41</v>
      </c>
      <c r="J60" s="320">
        <f t="shared" si="0"/>
        <v>650000</v>
      </c>
      <c r="K60" s="230" t="s">
        <v>2342</v>
      </c>
    </row>
    <row r="61" spans="1:11" ht="38.25" x14ac:dyDescent="0.2">
      <c r="A61" s="289" t="s">
        <v>132</v>
      </c>
      <c r="B61" s="28" t="s">
        <v>2511</v>
      </c>
      <c r="C61" s="327">
        <v>7</v>
      </c>
      <c r="D61" s="19">
        <v>8</v>
      </c>
      <c r="E61" s="19">
        <v>56</v>
      </c>
      <c r="F61" s="322">
        <v>7</v>
      </c>
      <c r="G61" s="31" t="s">
        <v>84</v>
      </c>
      <c r="H61" s="309">
        <v>75000</v>
      </c>
      <c r="I61" s="317" t="s">
        <v>41</v>
      </c>
      <c r="J61" s="320">
        <f t="shared" si="0"/>
        <v>525000</v>
      </c>
      <c r="K61" s="34" t="s">
        <v>2618</v>
      </c>
    </row>
    <row r="62" spans="1:11" ht="16.5" customHeight="1" x14ac:dyDescent="0.2">
      <c r="A62" s="20" t="s">
        <v>133</v>
      </c>
      <c r="B62" s="28" t="s">
        <v>0</v>
      </c>
      <c r="C62" s="327">
        <v>0</v>
      </c>
      <c r="D62" s="19">
        <v>1</v>
      </c>
      <c r="E62" s="19">
        <v>0</v>
      </c>
      <c r="F62" s="322">
        <v>3</v>
      </c>
      <c r="G62" s="31" t="s">
        <v>7</v>
      </c>
      <c r="H62" s="309">
        <v>13062.5</v>
      </c>
      <c r="I62" s="317" t="s">
        <v>8</v>
      </c>
      <c r="J62" s="320">
        <f t="shared" si="0"/>
        <v>39187.5</v>
      </c>
      <c r="K62" s="34" t="s">
        <v>2616</v>
      </c>
    </row>
    <row r="63" spans="1:11" ht="15" customHeight="1" x14ac:dyDescent="0.2">
      <c r="A63" s="20" t="s">
        <v>134</v>
      </c>
      <c r="B63" s="28" t="s">
        <v>9</v>
      </c>
      <c r="C63" s="327">
        <v>0</v>
      </c>
      <c r="D63" s="19">
        <v>1</v>
      </c>
      <c r="E63" s="19">
        <v>0</v>
      </c>
      <c r="F63" s="322">
        <v>3</v>
      </c>
      <c r="G63" s="31" t="s">
        <v>7</v>
      </c>
      <c r="H63" s="309">
        <v>12375</v>
      </c>
      <c r="I63" s="317" t="s">
        <v>8</v>
      </c>
      <c r="J63" s="320">
        <f t="shared" si="0"/>
        <v>37125</v>
      </c>
      <c r="K63" s="34" t="s">
        <v>2616</v>
      </c>
    </row>
    <row r="64" spans="1:11" ht="51" x14ac:dyDescent="0.2">
      <c r="A64" s="6" t="s">
        <v>146</v>
      </c>
      <c r="B64" s="28" t="s">
        <v>2496</v>
      </c>
      <c r="C64" s="327">
        <v>1</v>
      </c>
      <c r="D64" s="19">
        <v>1</v>
      </c>
      <c r="E64" s="19">
        <v>1</v>
      </c>
      <c r="F64" s="322">
        <v>1</v>
      </c>
      <c r="G64" s="31" t="s">
        <v>94</v>
      </c>
      <c r="H64" s="309">
        <v>105206.25</v>
      </c>
      <c r="I64" s="317" t="s">
        <v>95</v>
      </c>
      <c r="J64" s="320">
        <f t="shared" si="0"/>
        <v>105206.25</v>
      </c>
      <c r="K64" s="70" t="s">
        <v>2617</v>
      </c>
    </row>
    <row r="65" spans="1:10" ht="15.75" x14ac:dyDescent="0.25">
      <c r="A65" s="329"/>
      <c r="B65" s="329"/>
      <c r="C65" s="325"/>
      <c r="H65" s="338" t="s">
        <v>43</v>
      </c>
      <c r="I65" s="338"/>
      <c r="J65" s="324">
        <f>SUM(J2:J64)</f>
        <v>63651213.75</v>
      </c>
    </row>
    <row r="66" spans="1:10" ht="15.75" x14ac:dyDescent="0.25">
      <c r="A66" s="329"/>
      <c r="B66" s="329"/>
      <c r="C66" s="325"/>
      <c r="H66" s="338" t="s">
        <v>2</v>
      </c>
      <c r="I66" s="338"/>
      <c r="J66" s="324">
        <f>J65*0.27</f>
        <v>17185827.712500002</v>
      </c>
    </row>
    <row r="67" spans="1:10" ht="15.75" x14ac:dyDescent="0.25">
      <c r="A67" s="330"/>
      <c r="B67" s="330"/>
      <c r="C67" s="326"/>
      <c r="H67" s="338" t="s">
        <v>44</v>
      </c>
      <c r="I67" s="338"/>
      <c r="J67" s="324">
        <f>J65*1.27</f>
        <v>80837041.462500006</v>
      </c>
    </row>
  </sheetData>
  <mergeCells count="7">
    <mergeCell ref="F1:G1"/>
    <mergeCell ref="H65:I65"/>
    <mergeCell ref="H66:I66"/>
    <mergeCell ref="H67:I67"/>
    <mergeCell ref="A65:B65"/>
    <mergeCell ref="A66:B66"/>
    <mergeCell ref="A67:B67"/>
  </mergeCells>
  <pageMargins left="0.74803149606299213" right="0.74803149606299213" top="0.98425196850393704" bottom="0.98425196850393704" header="0.51181102362204722" footer="0.51181102362204722"/>
  <pageSetup paperSize="8" scale="99" fitToHeight="6" orientation="landscape" horizontalDpi="4294967293" verticalDpi="300" r:id="rId1"/>
  <headerFooter alignWithMargins="0">
    <oddHeader>&amp;LSzombathelyi Parkfenntartási Kft.
9700 Szombathely, Jászai Mari utca 2.&amp;C&amp;14Elszámolási mintatáblázat
2022. .................... hó&amp;R&amp;12 9. számú melléklet
MINTA</oddHeader>
    <oddFooter xml:space="preserve">&amp;LKészült:
Szombathely
..........év.............hó.......nap&amp;C
A táblázatban feltüntetett mennyiségek az elvégzett munkáknak teljes mértékben megfelelnek
...................................
Izer Gábor ügyvezető&amp;RVállalkozási szerződés
 2022.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4</vt:i4>
      </vt:variant>
    </vt:vector>
  </HeadingPairs>
  <TitlesOfParts>
    <vt:vector size="14" baseType="lpstr">
      <vt:lpstr>1. Munkatípusok</vt:lpstr>
      <vt:lpstr>2. Játszó- és fitnesz eszközök</vt:lpstr>
      <vt:lpstr>3. utcabútorok</vt:lpstr>
      <vt:lpstr>4. szökőkút</vt:lpstr>
      <vt:lpstr>5. szobrok</vt:lpstr>
      <vt:lpstr>6. kutyafuttatók</vt:lpstr>
      <vt:lpstr>7. sportpályák</vt:lpstr>
      <vt:lpstr>8. egynyári és évelő</vt:lpstr>
      <vt:lpstr>9. Elszámolási mintatáblázat</vt:lpstr>
      <vt:lpstr>10. számlázási ütemterv</vt:lpstr>
      <vt:lpstr>'1. Munkatípusok'!Nyomtatási_cím</vt:lpstr>
      <vt:lpstr>'2. Játszó- és fitnesz eszközök'!Nyomtatási_cím</vt:lpstr>
      <vt:lpstr>'3. utcabútorok'!Nyomtatási_cím</vt:lpstr>
      <vt:lpstr>'9. Elszámolási mintatáblázat'!Nyomtatási_cím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denes.veronika</dc:creator>
  <cp:lastModifiedBy>Izer Gábor</cp:lastModifiedBy>
  <cp:lastPrinted>2022-02-16T16:05:23Z</cp:lastPrinted>
  <dcterms:created xsi:type="dcterms:W3CDTF">2010-05-03T11:07:06Z</dcterms:created>
  <dcterms:modified xsi:type="dcterms:W3CDTF">2022-02-21T15:42:25Z</dcterms:modified>
</cp:coreProperties>
</file>