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User\Igazgatas\Kozos\IG, FB, KGY\IG\2018\2018.09.10_IG-FB\"/>
    </mc:Choice>
  </mc:AlternateContent>
  <bookViews>
    <workbookView xWindow="120" yWindow="60" windowWidth="11625" windowHeight="6375" tabRatio="922"/>
  </bookViews>
  <sheets>
    <sheet name="Főlap" sheetId="9768" r:id="rId1"/>
    <sheet name="Mennyiség" sheetId="9790" r:id="rId2"/>
    <sheet name="Term.ért. és eredmény" sheetId="9797" r:id="rId3"/>
    <sheet name="Bevétel" sheetId="9782" r:id="rId4"/>
    <sheet name="Költség, ráford." sheetId="9783" r:id="rId5"/>
    <sheet name="Anyag,energia " sheetId="9793" r:id="rId6"/>
    <sheet name="Tárgyi eszk.fennt." sheetId="9798" r:id="rId7"/>
    <sheet name="Készletgazd." sheetId="9799" r:id="rId8"/>
    <sheet name="Létszám, bér" sheetId="9800" r:id="rId9"/>
    <sheet name="Személyi jell.kif." sheetId="9801" r:id="rId10"/>
    <sheet name="Beruházás" sheetId="9804" r:id="rId11"/>
    <sheet name="Építés" sheetId="9808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bookmark_5" localSheetId="10">#REF!</definedName>
    <definedName name="__bookmark_5" localSheetId="11">#REF!</definedName>
    <definedName name="__bookmark_5">#REF!</definedName>
    <definedName name="_xlnm._FilterDatabase" localSheetId="11" hidden="1">Építés!$A$3:$A$77</definedName>
    <definedName name="Adatbazis" localSheetId="0">'[1]Fejl. Ig.'!$A$4:$H$54</definedName>
    <definedName name="Adatbazis" localSheetId="7">'[2]Fejl. Ig.'!$A$4:$H$54</definedName>
    <definedName name="Adatbazis" localSheetId="9">'[3]Fejl. Ig.'!$A$4:$H$54</definedName>
    <definedName name="Adatbazis" localSheetId="6">'[4]Fejl. Ig.'!$A$4:$H$54</definedName>
    <definedName name="Adatbazis">'[5]Fejl. Ig.'!$A$4:$H$54</definedName>
    <definedName name="Fennt.előzetes" localSheetId="0">'[6]Fejl. Ig.'!$A$4:$H$54</definedName>
    <definedName name="Fennt.előzetes" localSheetId="7">'[7]Fejl. Ig.'!$A$4:$H$54</definedName>
    <definedName name="Fennt.előzetes">'[8]Fejl. Ig.'!$A$4:$H$54</definedName>
    <definedName name="_xlnm.Print_Area" localSheetId="5">'Anyag,energia '!$A$3:$G$28</definedName>
    <definedName name="_xlnm.Print_Area" localSheetId="10">Beruházás!$A$3:$G$23</definedName>
    <definedName name="_xlnm.Print_Area" localSheetId="3">Bevétel!$B$3:$I$28</definedName>
    <definedName name="_xlnm.Print_Area" localSheetId="11">Építés!$A$3:$F$71</definedName>
    <definedName name="_xlnm.Print_Area" localSheetId="0">Főlap!$A$1:$C$29</definedName>
    <definedName name="_xlnm.Print_Area" localSheetId="7">Készletgazd.!$A$3:$G$13</definedName>
    <definedName name="_xlnm.Print_Area" localSheetId="4">'Költség, ráford.'!$B$3:$O$39</definedName>
    <definedName name="_xlnm.Print_Area" localSheetId="8">'Létszám, bér'!$A$3:$G$24</definedName>
    <definedName name="_xlnm.Print_Area" localSheetId="1">Mennyiség!$A$1:$G$15</definedName>
    <definedName name="_xlnm.Print_Area" localSheetId="9">'Személyi jell.kif.'!$B$2:$G$38</definedName>
    <definedName name="_xlnm.Print_Area" localSheetId="6">'Tárgyi eszk.fennt.'!$A$3:$L$25</definedName>
    <definedName name="_xlnm.Print_Area" localSheetId="2">'Term.ért. és eredmény'!$A$2:$H$38</definedName>
    <definedName name="tárgyieszk" localSheetId="0">'[9]Fejl. Ig.'!$A$4:$H$54</definedName>
    <definedName name="tárgyieszk" localSheetId="7">'[10]Fejl. Ig.'!$A$4:$H$54</definedName>
    <definedName name="tárgyieszk">'[11]Fejl. Ig.'!$A$4:$H$54</definedName>
  </definedNames>
  <calcPr calcId="152511"/>
</workbook>
</file>

<file path=xl/calcChain.xml><?xml version="1.0" encoding="utf-8"?>
<calcChain xmlns="http://schemas.openxmlformats.org/spreadsheetml/2006/main">
  <c r="F68" i="9808" l="1"/>
  <c r="F67" i="9808"/>
  <c r="E67" i="9808"/>
  <c r="F64" i="9808"/>
  <c r="E64" i="9808"/>
  <c r="F62" i="9808"/>
  <c r="E62" i="9808"/>
  <c r="F61" i="9808"/>
  <c r="E61" i="9808"/>
  <c r="F60" i="9808"/>
  <c r="E60" i="9808"/>
  <c r="F59" i="9808"/>
  <c r="E59" i="9808"/>
  <c r="F58" i="9808"/>
  <c r="E58" i="9808"/>
  <c r="F57" i="9808"/>
  <c r="E57" i="9808"/>
  <c r="F56" i="9808"/>
  <c r="E56" i="9808"/>
  <c r="F55" i="9808"/>
  <c r="E55" i="9808"/>
  <c r="F54" i="9808"/>
  <c r="E54" i="9808"/>
  <c r="F53" i="9808"/>
  <c r="E53" i="9808"/>
  <c r="F52" i="9808"/>
  <c r="E52" i="9808"/>
  <c r="F51" i="9808"/>
  <c r="E51" i="9808"/>
  <c r="F50" i="9808"/>
  <c r="E50" i="9808"/>
  <c r="F49" i="9808"/>
  <c r="E49" i="9808"/>
  <c r="F48" i="9808"/>
  <c r="E48" i="9808"/>
  <c r="F47" i="9808"/>
  <c r="E47" i="9808"/>
  <c r="F46" i="9808"/>
  <c r="E46" i="9808"/>
  <c r="F45" i="9808"/>
  <c r="E45" i="9808"/>
  <c r="F44" i="9808"/>
  <c r="E44" i="9808"/>
  <c r="F43" i="9808"/>
  <c r="E43" i="9808"/>
  <c r="F42" i="9808"/>
  <c r="E42" i="9808"/>
  <c r="F41" i="9808"/>
  <c r="E41" i="9808"/>
  <c r="E40" i="9808"/>
  <c r="F39" i="9808"/>
  <c r="E39" i="9808"/>
  <c r="F38" i="9808"/>
  <c r="E38" i="9808"/>
  <c r="F37" i="9808"/>
  <c r="E37" i="9808"/>
  <c r="F36" i="9808"/>
  <c r="E36" i="9808"/>
  <c r="E35" i="9808"/>
  <c r="F34" i="9808"/>
  <c r="E34" i="9808"/>
  <c r="F33" i="9808"/>
  <c r="E33" i="9808"/>
  <c r="F32" i="9808"/>
  <c r="E32" i="9808"/>
  <c r="F30" i="9808"/>
  <c r="E30" i="9808"/>
  <c r="F29" i="9808"/>
  <c r="E29" i="9808"/>
  <c r="F28" i="9808"/>
  <c r="E28" i="9808"/>
  <c r="F27" i="9808"/>
  <c r="E27" i="9808"/>
  <c r="F26" i="9808"/>
  <c r="E26" i="9808"/>
  <c r="F25" i="9808"/>
  <c r="E25" i="9808"/>
  <c r="F24" i="9808"/>
  <c r="E24" i="9808"/>
  <c r="F23" i="9808"/>
  <c r="E23" i="9808"/>
  <c r="F22" i="9808"/>
  <c r="E22" i="9808"/>
  <c r="F21" i="9808"/>
  <c r="E21" i="9808"/>
  <c r="F20" i="9808"/>
  <c r="E20" i="9808"/>
  <c r="F19" i="9808"/>
  <c r="E19" i="9808"/>
  <c r="F18" i="9808"/>
  <c r="E18" i="9808"/>
  <c r="F17" i="9808"/>
  <c r="E17" i="9808"/>
  <c r="F16" i="9808"/>
  <c r="E16" i="9808"/>
  <c r="F15" i="9808"/>
  <c r="E15" i="9808"/>
  <c r="F13" i="9808"/>
  <c r="E13" i="9808"/>
  <c r="F12" i="9808"/>
  <c r="E12" i="9808"/>
  <c r="F11" i="9808"/>
  <c r="E11" i="9808"/>
  <c r="E63" i="9808" l="1"/>
  <c r="E31" i="9808"/>
  <c r="F63" i="9808"/>
  <c r="F40" i="9808"/>
  <c r="F31" i="9808"/>
  <c r="E14" i="9808"/>
  <c r="F35" i="9808"/>
  <c r="F14" i="9808"/>
  <c r="F65" i="9808" l="1"/>
  <c r="E65" i="9808"/>
  <c r="F66" i="9808" l="1"/>
  <c r="E66" i="9808" l="1"/>
  <c r="E68" i="9808"/>
  <c r="J47" i="9790"/>
  <c r="F19" i="9804" l="1"/>
  <c r="I24" i="9782" l="1"/>
  <c r="H24" i="9782"/>
  <c r="H36" i="9797" l="1"/>
  <c r="G36" i="9797"/>
  <c r="H14" i="9797" l="1"/>
  <c r="G14" i="9797"/>
  <c r="H15" i="9797"/>
  <c r="G15" i="9797"/>
  <c r="G17" i="9797"/>
  <c r="H17" i="9797"/>
  <c r="H13" i="9797"/>
  <c r="G13" i="9797"/>
  <c r="H16" i="9797"/>
  <c r="G16" i="9797"/>
  <c r="H12" i="9797"/>
  <c r="G12" i="9797"/>
  <c r="L13" i="9798" l="1"/>
  <c r="K21" i="9798"/>
  <c r="K13" i="9798"/>
  <c r="L21" i="9798"/>
  <c r="G16" i="9801" l="1"/>
  <c r="G17" i="9801"/>
  <c r="F16" i="9801"/>
  <c r="F17" i="9801"/>
  <c r="F20" i="9804" l="1"/>
  <c r="G20" i="9804"/>
  <c r="F18" i="9804"/>
  <c r="G18" i="9804"/>
  <c r="G19" i="9804"/>
  <c r="G17" i="9804"/>
  <c r="F17" i="9804"/>
  <c r="G10" i="9804"/>
  <c r="G11" i="9804"/>
  <c r="G12" i="9804"/>
  <c r="G13" i="9804"/>
  <c r="G14" i="9804"/>
  <c r="G15" i="9804"/>
  <c r="G9" i="9804"/>
  <c r="F10" i="9804"/>
  <c r="F11" i="9804"/>
  <c r="F12" i="9804"/>
  <c r="F13" i="9804"/>
  <c r="F14" i="9804"/>
  <c r="F15" i="9804"/>
  <c r="F9" i="9804"/>
  <c r="G19" i="9793" l="1"/>
  <c r="G21" i="9793"/>
  <c r="G22" i="9793"/>
  <c r="G23" i="9793"/>
  <c r="G24" i="9793"/>
  <c r="G25" i="9793"/>
  <c r="G26" i="9793"/>
  <c r="G27" i="9793"/>
  <c r="G28" i="9793"/>
  <c r="F19" i="9793"/>
  <c r="F21" i="9793"/>
  <c r="F22" i="9793"/>
  <c r="F23" i="9793"/>
  <c r="F24" i="9793"/>
  <c r="F25" i="9793"/>
  <c r="F26" i="9793"/>
  <c r="F27" i="9793"/>
  <c r="F28" i="9793"/>
  <c r="N17" i="9783" l="1"/>
  <c r="O17" i="9783"/>
  <c r="G20" i="9793" l="1"/>
  <c r="F20" i="9793"/>
  <c r="G11" i="9800" l="1"/>
  <c r="G13" i="9800"/>
  <c r="G14" i="9800"/>
  <c r="G15" i="9800"/>
  <c r="G16" i="9800"/>
  <c r="G17" i="9800"/>
  <c r="G18" i="9800"/>
  <c r="G19" i="9800"/>
  <c r="G10" i="9800"/>
  <c r="F11" i="9800"/>
  <c r="F15" i="9800"/>
  <c r="F16" i="9800"/>
  <c r="F17" i="9800"/>
  <c r="F18" i="9800"/>
  <c r="F19" i="9800"/>
  <c r="F10" i="9800"/>
  <c r="F20" i="9800" l="1"/>
  <c r="F12" i="9800"/>
  <c r="G8" i="9804"/>
  <c r="F8" i="9804"/>
  <c r="G20" i="9800"/>
  <c r="G12" i="9800"/>
  <c r="F21" i="9804" l="1"/>
  <c r="G21" i="9804"/>
  <c r="I14" i="9782" l="1"/>
  <c r="G9" i="9799"/>
  <c r="G10" i="9799"/>
  <c r="G11" i="9799"/>
  <c r="G12" i="9799"/>
  <c r="G13" i="9799"/>
  <c r="G8" i="9799"/>
  <c r="F9" i="9799"/>
  <c r="F10" i="9799"/>
  <c r="F11" i="9799"/>
  <c r="F12" i="9799"/>
  <c r="F13" i="9799"/>
  <c r="F8" i="9799"/>
  <c r="H14" i="9782" l="1"/>
  <c r="K20" i="9798" l="1"/>
  <c r="K17" i="9798"/>
  <c r="K16" i="9798"/>
  <c r="K18" i="9798" l="1"/>
  <c r="K19" i="9798"/>
  <c r="K15" i="9798"/>
  <c r="L10" i="9798"/>
  <c r="K10" i="9798"/>
  <c r="L12" i="9798"/>
  <c r="K12" i="9798"/>
  <c r="L9" i="9798"/>
  <c r="K9" i="9798"/>
  <c r="L11" i="9798"/>
  <c r="K11" i="9798"/>
  <c r="L16" i="9798"/>
  <c r="L18" i="9798"/>
  <c r="L20" i="9798"/>
  <c r="L15" i="9798"/>
  <c r="L17" i="9798"/>
  <c r="L19" i="9798"/>
  <c r="L22" i="9798" l="1"/>
  <c r="K14" i="9798"/>
  <c r="L14" i="9798"/>
  <c r="K22" i="9798"/>
  <c r="L23" i="9798" l="1"/>
  <c r="K23" i="9798"/>
  <c r="F10" i="9801" l="1"/>
  <c r="G14" i="9801"/>
  <c r="F14" i="9801"/>
  <c r="G10" i="9801" l="1"/>
  <c r="I20" i="9782" l="1"/>
  <c r="H20" i="9782"/>
  <c r="G10" i="9793" l="1"/>
  <c r="G11" i="9793"/>
  <c r="G12" i="9793"/>
  <c r="G13" i="9793"/>
  <c r="G14" i="9793"/>
  <c r="G15" i="9793"/>
  <c r="G9" i="9793"/>
  <c r="F10" i="9793"/>
  <c r="F11" i="9793"/>
  <c r="F12" i="9793"/>
  <c r="F13" i="9793"/>
  <c r="F14" i="9793"/>
  <c r="F15" i="9793"/>
  <c r="F9" i="9793"/>
  <c r="G8" i="9790"/>
  <c r="G9" i="9790"/>
  <c r="G10" i="9790"/>
  <c r="G11" i="9790"/>
  <c r="G12" i="9790"/>
  <c r="G13" i="9790"/>
  <c r="G14" i="9790"/>
  <c r="G7" i="9790"/>
  <c r="F8" i="9790"/>
  <c r="F9" i="9790"/>
  <c r="F10" i="9790"/>
  <c r="F11" i="9790"/>
  <c r="F12" i="9790"/>
  <c r="F13" i="9790"/>
  <c r="F14" i="9790"/>
  <c r="F7" i="9790"/>
  <c r="H11" i="9797" l="1"/>
  <c r="G11" i="9797"/>
  <c r="F18" i="9793"/>
  <c r="G18" i="9793"/>
  <c r="F23" i="9801"/>
  <c r="N13" i="9783"/>
  <c r="O13" i="9783"/>
  <c r="G16" i="9793"/>
  <c r="G57" i="9793"/>
  <c r="G23" i="9801" l="1"/>
  <c r="N23" i="9783"/>
  <c r="G25" i="9801"/>
  <c r="F25" i="9801"/>
  <c r="F16" i="9793"/>
  <c r="O23" i="9783" l="1"/>
  <c r="I15" i="9782"/>
  <c r="H15" i="9782"/>
  <c r="I13" i="9782"/>
  <c r="H13" i="9782"/>
  <c r="G29" i="9801"/>
  <c r="F29" i="9801"/>
  <c r="G17" i="9793" l="1"/>
  <c r="F17" i="9793"/>
  <c r="N12" i="9783" l="1"/>
  <c r="O12" i="9783"/>
  <c r="O8" i="9783"/>
  <c r="N8" i="9783"/>
  <c r="N33" i="9783"/>
  <c r="O33" i="9783"/>
  <c r="G13" i="9801" l="1"/>
  <c r="G15" i="9801"/>
  <c r="F34" i="9801"/>
  <c r="G32" i="9801"/>
  <c r="F28" i="9801"/>
  <c r="F26" i="9801"/>
  <c r="F22" i="9801"/>
  <c r="N35" i="9783"/>
  <c r="O35" i="9783"/>
  <c r="F12" i="9801"/>
  <c r="F21" i="9801"/>
  <c r="G33" i="9801"/>
  <c r="F31" i="9801"/>
  <c r="G30" i="9801"/>
  <c r="G27" i="9801"/>
  <c r="G24" i="9801"/>
  <c r="I11" i="9782"/>
  <c r="H11" i="9782"/>
  <c r="H23" i="9782"/>
  <c r="F11" i="9801"/>
  <c r="G11" i="9801"/>
  <c r="H9" i="9797" l="1"/>
  <c r="G9" i="9797"/>
  <c r="F27" i="9801"/>
  <c r="G9" i="9801"/>
  <c r="F13" i="9801"/>
  <c r="G28" i="9801"/>
  <c r="G34" i="9801"/>
  <c r="F32" i="9801"/>
  <c r="F15" i="9801"/>
  <c r="G26" i="9801"/>
  <c r="G22" i="9801"/>
  <c r="I23" i="9782"/>
  <c r="G31" i="9801"/>
  <c r="G12" i="9801"/>
  <c r="F24" i="9801"/>
  <c r="F30" i="9801"/>
  <c r="F33" i="9801"/>
  <c r="G21" i="9801"/>
  <c r="F9" i="9801"/>
  <c r="F35" i="9801" l="1"/>
  <c r="G35" i="9801"/>
  <c r="G18" i="9801"/>
  <c r="F18" i="9801"/>
  <c r="N20" i="9783"/>
  <c r="O20" i="9783"/>
  <c r="F36" i="9801" l="1"/>
  <c r="G36" i="9801"/>
  <c r="I22" i="9782" l="1"/>
  <c r="H22" i="9782"/>
  <c r="H28" i="9797" l="1"/>
  <c r="G28" i="9797"/>
  <c r="I21" i="9782"/>
  <c r="H21" i="9782"/>
  <c r="N16" i="9783" l="1"/>
  <c r="O16" i="9783"/>
  <c r="N29" i="9783" l="1"/>
  <c r="O29" i="9783"/>
  <c r="H32" i="9797" l="1"/>
  <c r="I12" i="9782"/>
  <c r="H12" i="9782"/>
  <c r="G32" i="9797" l="1"/>
  <c r="I16" i="9782"/>
  <c r="H16" i="9782"/>
  <c r="I26" i="9782"/>
  <c r="H26" i="9782"/>
  <c r="G31" i="9797" l="1"/>
  <c r="H31" i="9797"/>
  <c r="G33" i="9797" l="1"/>
  <c r="H33" i="9797"/>
  <c r="I18" i="9782" l="1"/>
  <c r="H18" i="9782"/>
  <c r="H17" i="9782"/>
  <c r="I17" i="9782"/>
  <c r="N18" i="9783" l="1"/>
  <c r="O18" i="9783"/>
  <c r="N11" i="9783"/>
  <c r="O11" i="9783"/>
  <c r="N19" i="9783" l="1"/>
  <c r="O19" i="9783"/>
  <c r="N10" i="9783"/>
  <c r="O10" i="9783"/>
  <c r="H9" i="9782" l="1"/>
  <c r="O9" i="9783"/>
  <c r="N9" i="9783"/>
  <c r="I9" i="9782" l="1"/>
  <c r="I8" i="9782" l="1"/>
  <c r="H8" i="9782"/>
  <c r="I10" i="9782" l="1"/>
  <c r="H10" i="9782"/>
  <c r="I19" i="9782" l="1"/>
  <c r="H19" i="9782"/>
  <c r="H8" i="9797" l="1"/>
  <c r="G8" i="9797"/>
  <c r="I25" i="9782"/>
  <c r="H25" i="9782"/>
  <c r="H10" i="9797" l="1"/>
  <c r="G10" i="9797"/>
  <c r="I27" i="9782"/>
  <c r="H27" i="9782"/>
  <c r="I28" i="9782"/>
  <c r="H28" i="9782"/>
  <c r="H18" i="9797" l="1"/>
  <c r="G18" i="9797"/>
  <c r="G27" i="9797"/>
  <c r="H27" i="9797"/>
  <c r="O15" i="9783" l="1"/>
  <c r="N15" i="9783"/>
  <c r="O22" i="9783" l="1"/>
  <c r="N22" i="9783" l="1"/>
  <c r="O31" i="9783" l="1"/>
  <c r="N31" i="9783"/>
  <c r="N32" i="9783"/>
  <c r="O32" i="9783"/>
  <c r="O30" i="9783"/>
  <c r="N30" i="9783"/>
  <c r="N27" i="9783"/>
  <c r="O27" i="9783"/>
  <c r="O25" i="9783" l="1"/>
  <c r="N25" i="9783"/>
  <c r="O21" i="9783" l="1"/>
  <c r="N21" i="9783"/>
  <c r="O26" i="9783"/>
  <c r="N26" i="9783"/>
  <c r="O14" i="9783" l="1"/>
  <c r="N14" i="9783"/>
  <c r="O28" i="9783"/>
  <c r="N28" i="9783"/>
  <c r="O24" i="9783" l="1"/>
  <c r="N24" i="9783"/>
  <c r="G30" i="9797"/>
  <c r="G29" i="9797"/>
  <c r="H29" i="9797"/>
  <c r="N34" i="9783" l="1"/>
  <c r="O34" i="9783"/>
  <c r="O36" i="9783"/>
  <c r="N36" i="9783"/>
  <c r="G34" i="9797"/>
  <c r="G37" i="9797" l="1"/>
  <c r="G35" i="9797"/>
  <c r="N37" i="9783"/>
  <c r="O37" i="9783"/>
</calcChain>
</file>

<file path=xl/sharedStrings.xml><?xml version="1.0" encoding="utf-8"?>
<sst xmlns="http://schemas.openxmlformats.org/spreadsheetml/2006/main" count="470" uniqueCount="317">
  <si>
    <t>Megnevezés</t>
  </si>
  <si>
    <t>01.</t>
  </si>
  <si>
    <t>Belföldi értékesítés nettó árbevétele</t>
  </si>
  <si>
    <t>02.</t>
  </si>
  <si>
    <t>Exportértékesítés nettó árbevétele</t>
  </si>
  <si>
    <t>I.</t>
  </si>
  <si>
    <t>03.</t>
  </si>
  <si>
    <t>04.</t>
  </si>
  <si>
    <t>II.</t>
  </si>
  <si>
    <t>III.</t>
  </si>
  <si>
    <t>IV.</t>
  </si>
  <si>
    <t>Egyéb bevételek</t>
  </si>
  <si>
    <t>Pénzügyi műveletek ráfordításai</t>
  </si>
  <si>
    <t>Ivóvíz szolgáltatás</t>
  </si>
  <si>
    <t>Ipari víz szolgáltatás</t>
  </si>
  <si>
    <t>Szennyvíz elvezetés, -tisztítás</t>
  </si>
  <si>
    <t>Építőipari  tevékenység</t>
  </si>
  <si>
    <t>Üzemi (üzleti) bevétel</t>
  </si>
  <si>
    <t>Pénzügyi műveletek bevétele</t>
  </si>
  <si>
    <t xml:space="preserve">Bevételek összesen </t>
  </si>
  <si>
    <t>Anyagköltség</t>
  </si>
  <si>
    <t>Energiaköltség</t>
  </si>
  <si>
    <t>Igénybevett szolgáltatások</t>
  </si>
  <si>
    <t>Egyéb szolgáltatások</t>
  </si>
  <si>
    <t>Eladott áruk, közvetített szolgáltatások</t>
  </si>
  <si>
    <t>Anyagjellegű ráfordítás összesen  (01.+02.+03.+04.+05.)</t>
  </si>
  <si>
    <t>06.</t>
  </si>
  <si>
    <t>Bérköltség</t>
  </si>
  <si>
    <t>07.</t>
  </si>
  <si>
    <t>Személyi jellegű egyéb kifizetések</t>
  </si>
  <si>
    <t>08.</t>
  </si>
  <si>
    <t>Bérjárulékok</t>
  </si>
  <si>
    <t>Értékcsökkenési leírás</t>
  </si>
  <si>
    <t>Egyéb ráfordítások</t>
  </si>
  <si>
    <t>V.</t>
  </si>
  <si>
    <t>Költségek és ráfordítások összesen</t>
  </si>
  <si>
    <t>Reprezentációs ktg</t>
  </si>
  <si>
    <t>05.</t>
  </si>
  <si>
    <t xml:space="preserve">Egyéb személyi jellegű kifizetés </t>
  </si>
  <si>
    <t>Egyéb juttatások és költségtérítések</t>
  </si>
  <si>
    <t>Egyéb összesen</t>
  </si>
  <si>
    <t>Munkábajárás költségtérítése</t>
  </si>
  <si>
    <t>Saját szgk. használat költségtérítése</t>
  </si>
  <si>
    <t>Önkéntes nyugdíj- és eg.pénztár tagdíj ktg</t>
  </si>
  <si>
    <t>Élet- és balesetbizt. munkáltató által fiz.</t>
  </si>
  <si>
    <t>Segélyek, egyéb szoc., kult. juttatások ktge</t>
  </si>
  <si>
    <t>sor-
szám</t>
  </si>
  <si>
    <t>eFt</t>
  </si>
  <si>
    <t>M e g n e v e z é s</t>
  </si>
  <si>
    <t xml:space="preserve">Nettó árbevétel </t>
  </si>
  <si>
    <t>Bruttó termelési érték</t>
  </si>
  <si>
    <t>Üzemi (üzleti) ráfordítások</t>
  </si>
  <si>
    <t>Pénzügyi műveletek bevételei</t>
  </si>
  <si>
    <t>Pénzügyi műveletek eredménye</t>
  </si>
  <si>
    <t>Adózás előtti eredmény</t>
  </si>
  <si>
    <t>Technológiai anyagfelhasználás</t>
  </si>
  <si>
    <t xml:space="preserve">       -Ivóvíz kezelés</t>
  </si>
  <si>
    <t xml:space="preserve">       -Szennyvíz tisztítás, komposztálás</t>
  </si>
  <si>
    <t xml:space="preserve">       -Fürdő szolgáltatás</t>
  </si>
  <si>
    <t>Ipari szolgáltatás anyagfelhasználás</t>
  </si>
  <si>
    <t>Építőipar anyagfelhasználás</t>
  </si>
  <si>
    <t>Tárgyieszköz fenntartás anyagfelhasználás</t>
  </si>
  <si>
    <t>Rezsi anyagok</t>
  </si>
  <si>
    <t>Nyomtatványok, szakkönyvek, folyóiratok</t>
  </si>
  <si>
    <t>Anyagfelhasználás összesen</t>
  </si>
  <si>
    <t>VASIVÍZ Vas megyei Víz- és Csatornamű ZRt.</t>
  </si>
  <si>
    <t>Szombathely, Rákóczi F.u.19.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</si>
  <si>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</si>
  <si>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</si>
  <si>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</si>
  <si>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</si>
  <si>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</si>
  <si>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</si>
  <si>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</si>
  <si>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</si>
  <si>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</si>
  <si>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</si>
  <si>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</si>
  <si>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Ivóvíz termelés</t>
  </si>
  <si>
    <t>Ipari víz termelés</t>
  </si>
  <si>
    <t>Ipari víz értékesítés</t>
  </si>
  <si>
    <t>Saját ipari víz felhasználás</t>
  </si>
  <si>
    <t>Tisztított szennyvíz</t>
  </si>
  <si>
    <t>Fürdőlátogatók száma</t>
  </si>
  <si>
    <t>e fő</t>
  </si>
  <si>
    <r>
      <t>e m</t>
    </r>
    <r>
      <rPr>
        <vertAlign val="superscript"/>
        <sz val="12"/>
        <rFont val="Times New Roman CE"/>
        <family val="1"/>
        <charset val="238"/>
      </rPr>
      <t>3</t>
    </r>
  </si>
  <si>
    <t>Alaptevékenységen kívüli egyéb tevékenység</t>
  </si>
  <si>
    <t>Szennyvíz elvezetés (számlázott)*</t>
  </si>
  <si>
    <t>Szép kártya</t>
  </si>
  <si>
    <t xml:space="preserve">     önkormányzati víziközművek építési- szerelési munkák</t>
  </si>
  <si>
    <t xml:space="preserve">     egyéb építőipari munkák</t>
  </si>
  <si>
    <t>Elsődleges tevékenységek összesen</t>
  </si>
  <si>
    <t>Másodlagos tevékenységek összesen</t>
  </si>
  <si>
    <t xml:space="preserve">     villamos energia</t>
  </si>
  <si>
    <t xml:space="preserve">     földgáz</t>
  </si>
  <si>
    <t xml:space="preserve">     üzemanyag</t>
  </si>
  <si>
    <t xml:space="preserve">     idegen fenntartás</t>
  </si>
  <si>
    <t xml:space="preserve">     Szentgotthárd bérmunka díja</t>
  </si>
  <si>
    <t xml:space="preserve">     üzemeltetett eszközök használati díja</t>
  </si>
  <si>
    <t xml:space="preserve">     szennyvíziszapelhelyezés</t>
  </si>
  <si>
    <t xml:space="preserve">     távközlési, postai szolgáltatás</t>
  </si>
  <si>
    <t xml:space="preserve">     egyéb igénybevett szolgáltatás</t>
  </si>
  <si>
    <t xml:space="preserve">     ebből: iparűzési adó</t>
  </si>
  <si>
    <t>Aktivált saját teljesítmények értéke</t>
  </si>
  <si>
    <t xml:space="preserve">Alaptevékenységhez kapcsolódó egyéb szolgáltatás </t>
  </si>
  <si>
    <t xml:space="preserve">               közművezeték adó</t>
  </si>
  <si>
    <t>Fürdőszolgáltatás és kiegészítő tevékenység</t>
  </si>
  <si>
    <t>Szokásos vállalkozási bevétel</t>
  </si>
  <si>
    <t>Szokásos vállalkozási költségek és ráfordítások</t>
  </si>
  <si>
    <t xml:space="preserve"> ebből: csatornabírság</t>
  </si>
  <si>
    <t>Szokásos vállalkozási eredmény</t>
  </si>
  <si>
    <t>Üzemi (üzleti) ráfordítások összesen</t>
  </si>
  <si>
    <t>Önkormányzatoknak átadásra
kerülő beruházások</t>
  </si>
  <si>
    <t>Betegszabadság</t>
  </si>
  <si>
    <t>Végkielégítés</t>
  </si>
  <si>
    <t>Külföldi kiküldetés napidíja</t>
  </si>
  <si>
    <t>Természetbeni juttatás cégtelefon 20%</t>
  </si>
  <si>
    <t xml:space="preserve">     egyéb energia</t>
  </si>
  <si>
    <t xml:space="preserve">     minőség-ellenőrzés</t>
  </si>
  <si>
    <t xml:space="preserve"> </t>
  </si>
  <si>
    <t>Adófizetési kötelezettség</t>
  </si>
  <si>
    <t>Befejezetlen építőipari munkák állomány változása</t>
  </si>
  <si>
    <t xml:space="preserve">  </t>
  </si>
  <si>
    <t>Üzemi (üzleti) tevékenység eredménye</t>
  </si>
  <si>
    <t>Ivóvíz értékesítés*</t>
  </si>
  <si>
    <t>Főkönyv</t>
  </si>
  <si>
    <t>Befejezetlen saját beruházás</t>
  </si>
  <si>
    <t>Mérték- egység</t>
  </si>
  <si>
    <t>*A tény adat a leolvasott mennyiségeket tartalmazza.</t>
  </si>
  <si>
    <t>Befejezetlen építőipari munkák</t>
  </si>
  <si>
    <t>Adózott eredmény</t>
  </si>
  <si>
    <t>Mennyiségi terv értékelése</t>
  </si>
  <si>
    <t>Bruttó termelési értékterv -  és eredmény terv értékelése</t>
  </si>
  <si>
    <t>Bevételi terv értékelése</t>
  </si>
  <si>
    <t>Költség és ráfordítás terv értékelése</t>
  </si>
  <si>
    <t>Anyag és energia felhasználási terv értékelése</t>
  </si>
  <si>
    <t>Tárgyi eszköz  fenntartási terv értékelése</t>
  </si>
  <si>
    <t>Készletgazdálkodási terv értékelése</t>
  </si>
  <si>
    <t>Létszám, bér és kereset terv értékelése</t>
  </si>
  <si>
    <t>Személyi jellegű kifizetések és egyéb béren kívüli juttatások terv értékelése</t>
  </si>
  <si>
    <t>Beruházási terv értékelése</t>
  </si>
  <si>
    <t>Építési terv értékelése</t>
  </si>
  <si>
    <t>1. Mennyiségi terv értékelése</t>
  </si>
  <si>
    <t>2. Bruttó termelési érték terv értékelése</t>
  </si>
  <si>
    <t>Eredmény terv értékelése</t>
  </si>
  <si>
    <t>3. Bevételi terv értékelése</t>
  </si>
  <si>
    <t>4. Költség és ráfordítás terv értékelése</t>
  </si>
  <si>
    <t>5. Anyag- és energia felhasználási terv értékelése</t>
  </si>
  <si>
    <t>Saját termelési készletek állomány változása</t>
  </si>
  <si>
    <t xml:space="preserve"> ebből: víziközmű vagyonátadás önkormányzatoknak</t>
  </si>
  <si>
    <t>Index
tény/terv</t>
  </si>
  <si>
    <t>e Ft</t>
  </si>
  <si>
    <t>Saját</t>
  </si>
  <si>
    <t>Idegen</t>
  </si>
  <si>
    <t>Összesen</t>
  </si>
  <si>
    <t>Területi üzemmérnökségek</t>
  </si>
  <si>
    <t>Fenntartási és Építési Üzem által végzett fenntartás</t>
  </si>
  <si>
    <t>Uszoda és Termálfürdő által végzett fenntartás</t>
  </si>
  <si>
    <t>Logisztika által végzett járműjavítások</t>
  </si>
  <si>
    <t>Saját fenntartás összesen</t>
  </si>
  <si>
    <t>Fenntartási és Építési Üzem által végeztetett idegen fennt. (vízmérők, szivattyúk, gépek)</t>
  </si>
  <si>
    <t>Uszoda és Termálfürdő idegen fenntartás</t>
  </si>
  <si>
    <t>Gépjárművek, munkagépek idegen javítása</t>
  </si>
  <si>
    <t>Informatika, labor, raktár</t>
  </si>
  <si>
    <t xml:space="preserve">Közmű műtárgyak fennt. munkák </t>
  </si>
  <si>
    <t>Idegen havaria tartalék</t>
  </si>
  <si>
    <t xml:space="preserve">Idegen fenntartás összesen </t>
  </si>
  <si>
    <t>Fenntartás összesen</t>
  </si>
  <si>
    <t>Sor- szám</t>
  </si>
  <si>
    <t>Raktári készletek nyitó állomány</t>
  </si>
  <si>
    <t>Anyagbeszerzés</t>
  </si>
  <si>
    <t>Egyéb növekedés</t>
  </si>
  <si>
    <t>Felhasználás</t>
  </si>
  <si>
    <t>Értékesítés, egyéb csökkenés</t>
  </si>
  <si>
    <t>Zárókészlet  (01.+02.+03.-04.-05.=06.)</t>
  </si>
  <si>
    <t>Mérték-     egység</t>
  </si>
  <si>
    <t>Korrigált munkajogi állományi létszám</t>
  </si>
  <si>
    <t>Teljes munkaidős összesen</t>
  </si>
  <si>
    <t>fő</t>
  </si>
  <si>
    <t>Nem teljes munkaidős összesen</t>
  </si>
  <si>
    <t>Létszám összesen</t>
  </si>
  <si>
    <t>Bér</t>
  </si>
  <si>
    <t>Teljes munkaidőben foglalkoztatottak bére</t>
  </si>
  <si>
    <t>Részmunkaidőben foglalkoztatottak bére</t>
  </si>
  <si>
    <t>Részmunkaidősből teljes munkaidős</t>
  </si>
  <si>
    <t>Egyéb bérek*</t>
  </si>
  <si>
    <t>Bértömeg növekmény</t>
  </si>
  <si>
    <t>Bér összesen</t>
  </si>
  <si>
    <t>*Igazgatóság és Felügyelő Bizottság, szakmai gyakorlat bértömeg</t>
  </si>
  <si>
    <t>Cafeteria rendszerbe bevonható juttatások és költségtérítések</t>
  </si>
  <si>
    <t>Étkezési Erzsébet utalvány</t>
  </si>
  <si>
    <t>Kultúra utalvány</t>
  </si>
  <si>
    <t>Sportutalvány</t>
  </si>
  <si>
    <t>Iskolakezdési utalvány</t>
  </si>
  <si>
    <t>Adómentes lakáscélú hiteltámogatás</t>
  </si>
  <si>
    <t>Cafeteria rendszerbe bevont juttatások</t>
  </si>
  <si>
    <t>Táppénz hozzájárulás</t>
  </si>
  <si>
    <t>Jubileumi jutalom</t>
  </si>
  <si>
    <t>Természetbeni juttatás SZJA költsége</t>
  </si>
  <si>
    <t>Reprezentáció SZJA költsége</t>
  </si>
  <si>
    <t>Személyi jellegű egyéb kifizetések összesen</t>
  </si>
  <si>
    <t xml:space="preserve">M e g n e v e z é s e k </t>
  </si>
  <si>
    <t>Amortizációból megvalósuló beruházások</t>
  </si>
  <si>
    <t xml:space="preserve">Épületfelújítások </t>
  </si>
  <si>
    <t xml:space="preserve">Műszerek, kisgépek </t>
  </si>
  <si>
    <t xml:space="preserve">100 eFt alatti tárgyi eszköz beszerzés </t>
  </si>
  <si>
    <t xml:space="preserve">Járművek, munkagépek </t>
  </si>
  <si>
    <t>Informatika, távközlés</t>
  </si>
  <si>
    <t>Fedett Uszoda és Termálfürdő</t>
  </si>
  <si>
    <t>Általános tartalék</t>
  </si>
  <si>
    <t>Fejlesztési támogatás felhasználása
 - 2012.évi eszk.használati díj</t>
  </si>
  <si>
    <t>Fejlesztési támogatás - ISPA/KA felhasználása</t>
  </si>
  <si>
    <t>Közműfejlesztési hozzájárulás</t>
  </si>
  <si>
    <t>Mindösszesen</t>
  </si>
  <si>
    <t>Önkormányzati víziközművek építési-szerelési munkák</t>
  </si>
  <si>
    <t>1. Ivóvízhasználati díj</t>
  </si>
  <si>
    <t>Szombathely Vízszolgáltatási Üzemmérnökség</t>
  </si>
  <si>
    <t>Szombathely-Kőszeg vízellátó rendszer</t>
  </si>
  <si>
    <t>Salköveskút vízellátó rendszer</t>
  </si>
  <si>
    <t xml:space="preserve">Összesen </t>
  </si>
  <si>
    <t>Körmend Vízszolgáltatási Üzemmérnökség</t>
  </si>
  <si>
    <t>Körmend vízellátó rendszer</t>
  </si>
  <si>
    <t>Szentgotthárd vízellátó rendszer</t>
  </si>
  <si>
    <t>Sárvár Vízszolgáltatási Üzemmérnökség</t>
  </si>
  <si>
    <t>Sárvár vízellátó rendszer</t>
  </si>
  <si>
    <t>Jákfa vízellátó rendszer</t>
  </si>
  <si>
    <t>Ikervár vízellátó rendszer</t>
  </si>
  <si>
    <t>Ivóvízhasználati díj összesen</t>
  </si>
  <si>
    <t>2. Szennyvíz használati díj</t>
  </si>
  <si>
    <t>Szombathely Szennyvíz-szolgáltatási Üzemmérnökség</t>
  </si>
  <si>
    <t>Szombathely-Kőszeg regionális rendszer</t>
  </si>
  <si>
    <t>Csepreg szennyvíz rendszer</t>
  </si>
  <si>
    <t>Ják szennyvíz rendszer</t>
  </si>
  <si>
    <t>Körmend Szennyvíz-szolgáltatási Üzemmérnökség</t>
  </si>
  <si>
    <t>Körmend szennyvíz rendszer</t>
  </si>
  <si>
    <t>Szentgotthárd szennyvíz rendszer</t>
  </si>
  <si>
    <t>Csörötnek szennyvíz rendszer</t>
  </si>
  <si>
    <t>Sárvár Szennyvíz-szolgáltatási Üzemmérnökség</t>
  </si>
  <si>
    <t>Kenyeri szennyvíz rendszer</t>
  </si>
  <si>
    <t>Sárvár szennyvíz rendszer</t>
  </si>
  <si>
    <t>Celldömölk szennyvíz rendszer</t>
  </si>
  <si>
    <t>Szennyvízhasználati díj összesen</t>
  </si>
  <si>
    <t>Önkormányzati víziközművek
építési-szerelési munkák összesen:</t>
  </si>
  <si>
    <t>Energia felhasználás</t>
  </si>
  <si>
    <t>Villamos energia</t>
  </si>
  <si>
    <t>Mwh</t>
  </si>
  <si>
    <t xml:space="preserve">     vételezett</t>
  </si>
  <si>
    <t xml:space="preserve">     saját termelésű</t>
  </si>
  <si>
    <t>Biogáz</t>
  </si>
  <si>
    <t>Földgáz</t>
  </si>
  <si>
    <t>Benzin</t>
  </si>
  <si>
    <t>el</t>
  </si>
  <si>
    <t>Gázolaj</t>
  </si>
  <si>
    <t>to</t>
  </si>
  <si>
    <t>Tüzifa</t>
  </si>
  <si>
    <t>Cseppfolyósított gáz</t>
  </si>
  <si>
    <t>em3</t>
  </si>
  <si>
    <t>m3</t>
  </si>
  <si>
    <t>6. Tárgyi eszköz fenntartási terv értékelése</t>
  </si>
  <si>
    <t>7. Készletgazdálkodási terv értékelése</t>
  </si>
  <si>
    <t>8. Létszám, bér és kereset terv értékelése</t>
  </si>
  <si>
    <t>9. Személyi jellegű kifizetések és egyéb béren kívüli juttatások terv értékelése</t>
  </si>
  <si>
    <t xml:space="preserve"> 10. Beruházási terv értékelése</t>
  </si>
  <si>
    <t xml:space="preserve"> 11. Építési terv értékelése</t>
  </si>
  <si>
    <t>Index
tény/terv
(lekötött összeg)</t>
  </si>
  <si>
    <t>Index
tény/terv
(kifizetett összeg)</t>
  </si>
  <si>
    <t>lekötött
összeg</t>
  </si>
  <si>
    <t>kifizetett
összeg</t>
  </si>
  <si>
    <t>Index
tény/terv
(leszámlázott összeg)</t>
  </si>
  <si>
    <t>leszámlázott
összeg</t>
  </si>
  <si>
    <t>Személyi jellegű ráfordítás összesen                             (06.+07.+08.)</t>
  </si>
  <si>
    <t>Vasvár vízellátó rendszer</t>
  </si>
  <si>
    <t>Őriszentpéter vízellátó rendszer</t>
  </si>
  <si>
    <t>Celldömölk vízellátó rendszer</t>
  </si>
  <si>
    <t>Meggyeskovácsi szennyvíz rendszer</t>
  </si>
  <si>
    <t>Nick szennyvíz rendszer</t>
  </si>
  <si>
    <t>Külsővat szennyvíz rendszer</t>
  </si>
  <si>
    <t>Uraiújfalu szennyvíz rendszer</t>
  </si>
  <si>
    <t>Egyéb megrendelésre végzett építőipari munkák
(hálózatfejlesztések, villamos és gépészeti építések)</t>
  </si>
  <si>
    <t>Víz- és szennyvízbekötések</t>
  </si>
  <si>
    <t>Készpénz 100.000 Ft/év</t>
  </si>
  <si>
    <t>Mobilitás célú lakhatási támogatás</t>
  </si>
  <si>
    <t>Közérdekű üzemeltetés</t>
  </si>
  <si>
    <t>Befejezetlen saját beruházás állomány változása</t>
  </si>
  <si>
    <t>korrekció</t>
  </si>
  <si>
    <t>korrigált</t>
  </si>
  <si>
    <t xml:space="preserve"> ebből: önkormányzattól kapott támogatás</t>
  </si>
  <si>
    <t>Egyházasrádóc szennyvíz rendszer</t>
  </si>
  <si>
    <t>A tábla adatai nem korrigáltak.</t>
  </si>
  <si>
    <t>2018. ÉVI ÜZLETI TERV ÉRTÉKELÉSE</t>
  </si>
  <si>
    <t>2018. évi
terv</t>
  </si>
  <si>
    <t>Index
2018/2017 tény/tény</t>
  </si>
  <si>
    <t>2018. évi terv*</t>
  </si>
  <si>
    <t>2018. évi
terv*</t>
  </si>
  <si>
    <t>Velem vízellátó rendszer</t>
  </si>
  <si>
    <t>Szentpéterfa szennyvíz rendszer</t>
  </si>
  <si>
    <t>Bajánsenye szennyvíz rendszer</t>
  </si>
  <si>
    <t>Csörötnek szennyvíz rendszer (Alsószölnök, Szakonyfalu)</t>
  </si>
  <si>
    <t>Őriszentpéter szennyvíz rendszer</t>
  </si>
  <si>
    <t>Nádasd szennyvíz rendszer</t>
  </si>
  <si>
    <t>Nagykölked szennyvíz rendszer</t>
  </si>
  <si>
    <t>Jánosháza szennyvíz rendszer</t>
  </si>
  <si>
    <t>Sitke szennyvíz rendszer</t>
  </si>
  <si>
    <t>* 2018. évre áthúzódó 264,4mFt önkormányzati víziközművek építési-szerelési munkákat és 44,2mFt egyéb megrendelésre végzett építőipari munkákat  is tartalmazza</t>
  </si>
  <si>
    <t>* 2018. évre áthúzódó 55,8mFt-ot is tartalmazza
(amortizációs forrásból 46,8mFt-ot,  közműfejlesztésből 9,0mFt-ot)</t>
  </si>
  <si>
    <t>2018. I. FÉLÉV</t>
  </si>
  <si>
    <t>2018. I. félév</t>
  </si>
  <si>
    <t>2017. I. félév
tény</t>
  </si>
  <si>
    <t>2018. I. félév
tény</t>
  </si>
  <si>
    <t>Kám vízellátó rendszer</t>
  </si>
  <si>
    <t>Csehimindszent vízellátó rendszer</t>
  </si>
  <si>
    <t>Hegyfalu vízellátó rendszer</t>
  </si>
  <si>
    <t>07.17. fkv.a.</t>
  </si>
  <si>
    <t xml:space="preserve">07.17. fkv.a. </t>
  </si>
  <si>
    <t xml:space="preserve"> Szombathely,  2018. július 31.</t>
  </si>
  <si>
    <t>** 181.550 eFt korrekciót tartalmaz</t>
  </si>
  <si>
    <t xml:space="preserve">               víziközmű vagyonátadás
               önkormányzatoknak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</si>
</sst>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\ _F_t_-;\-* #,##0\ _F_t_-;_-* &quot;-&quot;\ _F_t_-;_-@_-"/>
    <numFmt numFmtId="43" formatCode="_-* #,##0.00\ _F_t_-;\-* #,##0.00\ _F_t_-;_-* &quot;-&quot;??\ _F_t_-;_-@_-"/>
    <numFmt numFmtId="164" formatCode="0.0%"/>
    <numFmt numFmtId="165" formatCode="#,##0.0"/>
    <numFmt numFmtId="166" formatCode="#,##0.0000"/>
    <numFmt numFmtId="167" formatCode="#,##0.000"/>
    <numFmt numFmtId="168" formatCode="0.0"/>
    <numFmt numFmtId="169" formatCode="#,##0&quot;**&quot;"/>
  </numFmts>
  <fonts count="58" x14ac:knownFonts="1">
    <font>
      <sz val="12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sz val="10"/>
      <name val="Times New Roman CE"/>
      <charset val="238"/>
    </font>
    <font>
      <sz val="12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0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12"/>
      <name val="Times New Roman CE"/>
      <charset val="238"/>
    </font>
    <font>
      <b/>
      <sz val="18"/>
      <color indexed="56"/>
      <name val="Cambria"/>
      <family val="2"/>
      <charset val="238"/>
    </font>
    <font>
      <b/>
      <sz val="13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7"/>
      <name val="Times New Roman CE"/>
      <family val="1"/>
      <charset val="238"/>
    </font>
    <font>
      <vertAlign val="superscript"/>
      <sz val="12"/>
      <name val="Times New Roman CE"/>
      <family val="1"/>
      <charset val="238"/>
    </font>
    <font>
      <sz val="10"/>
      <name val="Arial CE"/>
      <charset val="238"/>
    </font>
    <font>
      <b/>
      <sz val="10"/>
      <name val="Times New Roman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sz val="14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sz val="13"/>
      <color indexed="10"/>
      <name val="Arial CE"/>
      <charset val="238"/>
    </font>
    <font>
      <sz val="12"/>
      <name val="Arial CE"/>
      <charset val="238"/>
    </font>
    <font>
      <b/>
      <sz val="12"/>
      <name val="Times New Roman"/>
      <family val="1"/>
    </font>
    <font>
      <b/>
      <sz val="13"/>
      <name val="Times New Roman"/>
      <family val="1"/>
    </font>
    <font>
      <sz val="14"/>
      <name val="Arial CE"/>
      <charset val="238"/>
    </font>
    <font>
      <b/>
      <sz val="11"/>
      <name val="Times New Roman CE"/>
      <charset val="238"/>
    </font>
    <font>
      <sz val="13"/>
      <name val="Times New Roman CE"/>
      <family val="1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2"/>
      <color rgb="FFFF0000"/>
      <name val="Times New Roman CE"/>
      <family val="1"/>
      <charset val="238"/>
    </font>
    <font>
      <b/>
      <sz val="14"/>
      <name val="Times New Roman CE"/>
      <charset val="238"/>
    </font>
    <font>
      <sz val="12"/>
      <color rgb="FFFF0000"/>
      <name val="Times New Roman CE"/>
      <charset val="238"/>
    </font>
    <font>
      <b/>
      <sz val="12"/>
      <color rgb="FFFF0000"/>
      <name val="Times New Roman CE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3" tint="0.59996337778862885"/>
        <bgColor indexed="64"/>
      </patternFill>
    </fill>
    <fill>
      <patternFill patternType="lightUp">
        <bgColor indexed="9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7" borderId="1" applyNumberFormat="0" applyAlignment="0" applyProtection="0"/>
    <xf numFmtId="0" fontId="14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21" borderId="2" applyNumberFormat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19" fillId="22" borderId="7" applyNumberFormat="0" applyFont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30" fillId="4" borderId="0" applyNumberFormat="0" applyBorder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3" fillId="0" borderId="9" applyNumberFormat="0" applyFill="0" applyAlignment="0" applyProtection="0"/>
    <xf numFmtId="0" fontId="34" fillId="3" borderId="0" applyNumberFormat="0" applyBorder="0" applyAlignment="0" applyProtection="0"/>
    <xf numFmtId="0" fontId="35" fillId="23" borderId="0" applyNumberFormat="0" applyBorder="0" applyAlignment="0" applyProtection="0"/>
    <xf numFmtId="0" fontId="36" fillId="20" borderId="1" applyNumberFormat="0" applyAlignment="0" applyProtection="0"/>
    <xf numFmtId="9" fontId="3" fillId="0" borderId="0" applyFont="0" applyFill="0" applyBorder="0" applyAlignment="0" applyProtection="0"/>
    <xf numFmtId="3" fontId="9" fillId="0" borderId="0"/>
    <xf numFmtId="3" fontId="9" fillId="24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19" fillId="0" borderId="0"/>
    <xf numFmtId="0" fontId="19" fillId="0" borderId="0"/>
  </cellStyleXfs>
  <cellXfs count="731">
    <xf numFmtId="0" fontId="0" fillId="0" borderId="0" xfId="0"/>
    <xf numFmtId="0" fontId="9" fillId="0" borderId="0" xfId="0" applyFont="1" applyFill="1"/>
    <xf numFmtId="3" fontId="9" fillId="0" borderId="0" xfId="40" applyNumberFormat="1" applyFont="1" applyFill="1"/>
    <xf numFmtId="3" fontId="5" fillId="0" borderId="11" xfId="41" applyNumberFormat="1" applyFont="1" applyFill="1" applyBorder="1" applyAlignment="1">
      <alignment vertical="center"/>
    </xf>
    <xf numFmtId="3" fontId="5" fillId="0" borderId="10" xfId="41" applyNumberFormat="1" applyFont="1" applyFill="1" applyBorder="1" applyAlignment="1">
      <alignment vertical="center"/>
    </xf>
    <xf numFmtId="3" fontId="5" fillId="0" borderId="10" xfId="41" applyNumberFormat="1" applyFont="1" applyFill="1" applyBorder="1"/>
    <xf numFmtId="0" fontId="0" fillId="0" borderId="0" xfId="0" applyFill="1"/>
    <xf numFmtId="0" fontId="0" fillId="0" borderId="0" xfId="0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/>
    <xf numFmtId="0" fontId="10" fillId="0" borderId="0" xfId="0" applyFont="1" applyFill="1"/>
    <xf numFmtId="0" fontId="7" fillId="0" borderId="0" xfId="0" applyFont="1" applyFill="1"/>
    <xf numFmtId="0" fontId="5" fillId="0" borderId="0" xfId="42" applyFont="1" applyFill="1"/>
    <xf numFmtId="0" fontId="7" fillId="0" borderId="0" xfId="0" applyFont="1" applyFill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0" xfId="0" applyNumberForma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12" fillId="0" borderId="0" xfId="0" applyFont="1" applyBorder="1"/>
    <xf numFmtId="3" fontId="5" fillId="0" borderId="0" xfId="41" applyNumberFormat="1" applyFont="1"/>
    <xf numFmtId="0" fontId="0" fillId="0" borderId="0" xfId="0" applyAlignment="1"/>
    <xf numFmtId="0" fontId="0" fillId="0" borderId="0" xfId="0" applyBorder="1"/>
    <xf numFmtId="3" fontId="5" fillId="0" borderId="0" xfId="41" applyNumberFormat="1" applyFont="1" applyBorder="1" applyAlignment="1">
      <alignment vertical="center"/>
    </xf>
    <xf numFmtId="0" fontId="5" fillId="0" borderId="0" xfId="42" applyFont="1"/>
    <xf numFmtId="0" fontId="10" fillId="0" borderId="0" xfId="0" applyFont="1"/>
    <xf numFmtId="0" fontId="9" fillId="0" borderId="0" xfId="0" applyFont="1"/>
    <xf numFmtId="0" fontId="7" fillId="0" borderId="0" xfId="42" applyFont="1"/>
    <xf numFmtId="3" fontId="5" fillId="0" borderId="10" xfId="42" applyNumberFormat="1" applyFont="1" applyFill="1" applyBorder="1"/>
    <xf numFmtId="0" fontId="5" fillId="0" borderId="0" xfId="0" applyFont="1"/>
    <xf numFmtId="0" fontId="9" fillId="0" borderId="0" xfId="42" applyFont="1"/>
    <xf numFmtId="0" fontId="5" fillId="0" borderId="0" xfId="42" applyFont="1" applyAlignment="1">
      <alignment horizontal="left"/>
    </xf>
    <xf numFmtId="0" fontId="7" fillId="0" borderId="0" xfId="42" applyFont="1" applyAlignment="1">
      <alignment horizontal="centerContinuous"/>
    </xf>
    <xf numFmtId="0" fontId="5" fillId="0" borderId="0" xfId="42" applyFont="1" applyAlignment="1">
      <alignment horizontal="centerContinuous"/>
    </xf>
    <xf numFmtId="0" fontId="5" fillId="0" borderId="0" xfId="42" applyFont="1" applyAlignment="1">
      <alignment horizontal="center"/>
    </xf>
    <xf numFmtId="0" fontId="7" fillId="0" borderId="0" xfId="42" applyFont="1" applyAlignment="1">
      <alignment horizontal="center"/>
    </xf>
    <xf numFmtId="0" fontId="5" fillId="0" borderId="0" xfId="42" applyFont="1" applyAlignment="1">
      <alignment horizontal="right"/>
    </xf>
    <xf numFmtId="3" fontId="8" fillId="0" borderId="0" xfId="42" applyNumberFormat="1" applyFont="1" applyFill="1" applyAlignment="1">
      <alignment horizontal="left"/>
    </xf>
    <xf numFmtId="3" fontId="5" fillId="0" borderId="0" xfId="42" applyNumberFormat="1" applyFont="1" applyFill="1"/>
    <xf numFmtId="0" fontId="5" fillId="0" borderId="0" xfId="0" applyFont="1" applyFill="1"/>
    <xf numFmtId="0" fontId="16" fillId="0" borderId="0" xfId="0" applyFont="1" applyFill="1" applyAlignment="1"/>
    <xf numFmtId="3" fontId="5" fillId="0" borderId="13" xfId="42" applyNumberFormat="1" applyFont="1" applyFill="1" applyBorder="1"/>
    <xf numFmtId="3" fontId="5" fillId="0" borderId="10" xfId="42" applyNumberFormat="1" applyFont="1" applyFill="1" applyBorder="1" applyAlignment="1">
      <alignment horizontal="center"/>
    </xf>
    <xf numFmtId="3" fontId="5" fillId="0" borderId="10" xfId="0" applyNumberFormat="1" applyFont="1" applyFill="1" applyBorder="1"/>
    <xf numFmtId="3" fontId="5" fillId="0" borderId="19" xfId="42" applyNumberFormat="1" applyFont="1" applyFill="1" applyBorder="1"/>
    <xf numFmtId="3" fontId="5" fillId="0" borderId="20" xfId="42" applyNumberFormat="1" applyFont="1" applyFill="1" applyBorder="1" applyAlignment="1">
      <alignment horizontal="center"/>
    </xf>
    <xf numFmtId="3" fontId="5" fillId="0" borderId="20" xfId="0" applyNumberFormat="1" applyFont="1" applyFill="1" applyBorder="1"/>
    <xf numFmtId="164" fontId="3" fillId="0" borderId="0" xfId="47" applyNumberFormat="1" applyFill="1" applyBorder="1"/>
    <xf numFmtId="0" fontId="5" fillId="0" borderId="0" xfId="0" applyFont="1" applyFill="1" applyBorder="1"/>
    <xf numFmtId="0" fontId="7" fillId="0" borderId="0" xfId="42" applyFont="1" applyFill="1"/>
    <xf numFmtId="0" fontId="5" fillId="0" borderId="0" xfId="42" applyFont="1" applyFill="1" applyAlignment="1"/>
    <xf numFmtId="0" fontId="7" fillId="0" borderId="0" xfId="42" applyFont="1" applyFill="1" applyBorder="1"/>
    <xf numFmtId="0" fontId="5" fillId="0" borderId="0" xfId="42" applyFont="1" applyFill="1" applyBorder="1"/>
    <xf numFmtId="0" fontId="5" fillId="0" borderId="13" xfId="41" applyFont="1" applyBorder="1" applyAlignment="1">
      <alignment vertical="center" wrapText="1"/>
    </xf>
    <xf numFmtId="3" fontId="8" fillId="0" borderId="13" xfId="41" applyNumberFormat="1" applyFont="1" applyBorder="1" applyAlignment="1">
      <alignment horizontal="left" vertical="center" wrapText="1"/>
    </xf>
    <xf numFmtId="3" fontId="8" fillId="0" borderId="13" xfId="41" applyNumberFormat="1" applyFont="1" applyBorder="1" applyAlignment="1">
      <alignment vertical="center"/>
    </xf>
    <xf numFmtId="0" fontId="5" fillId="0" borderId="13" xfId="0" applyFont="1" applyBorder="1"/>
    <xf numFmtId="0" fontId="5" fillId="0" borderId="16" xfId="41" applyFont="1" applyBorder="1" applyAlignment="1">
      <alignment vertical="center" wrapText="1"/>
    </xf>
    <xf numFmtId="0" fontId="10" fillId="0" borderId="12" xfId="0" applyFont="1" applyBorder="1"/>
    <xf numFmtId="3" fontId="5" fillId="0" borderId="16" xfId="41" applyNumberFormat="1" applyFont="1" applyBorder="1" applyAlignment="1">
      <alignment vertical="center" wrapText="1"/>
    </xf>
    <xf numFmtId="0" fontId="8" fillId="0" borderId="14" xfId="41" applyFont="1" applyBorder="1" applyAlignment="1">
      <alignment vertical="center" wrapText="1"/>
    </xf>
    <xf numFmtId="0" fontId="9" fillId="0" borderId="13" xfId="41" applyFont="1" applyFill="1" applyBorder="1" applyAlignment="1">
      <alignment vertical="center" wrapText="1"/>
    </xf>
    <xf numFmtId="3" fontId="9" fillId="0" borderId="10" xfId="41" applyNumberFormat="1" applyFont="1" applyFill="1" applyBorder="1"/>
    <xf numFmtId="4" fontId="37" fillId="0" borderId="0" xfId="0" applyNumberFormat="1" applyFont="1" applyFill="1" applyBorder="1" applyAlignment="1">
      <alignment vertical="center"/>
    </xf>
    <xf numFmtId="0" fontId="12" fillId="0" borderId="0" xfId="0" applyFont="1" applyFill="1" applyBorder="1"/>
    <xf numFmtId="0" fontId="38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3" fontId="11" fillId="0" borderId="0" xfId="40" applyNumberFormat="1" applyFont="1" applyFill="1" applyBorder="1" applyAlignment="1">
      <alignment vertical="center"/>
    </xf>
    <xf numFmtId="3" fontId="9" fillId="0" borderId="0" xfId="40" applyNumberFormat="1" applyFont="1" applyFill="1" applyBorder="1"/>
    <xf numFmtId="0" fontId="9" fillId="0" borderId="0" xfId="0" applyFont="1" applyFill="1" applyAlignment="1">
      <alignment horizontal="right"/>
    </xf>
    <xf numFmtId="3" fontId="9" fillId="0" borderId="0" xfId="40" applyNumberFormat="1" applyFont="1" applyFill="1" applyBorder="1" applyAlignment="1">
      <alignment horizontal="right"/>
    </xf>
    <xf numFmtId="3" fontId="5" fillId="0" borderId="11" xfId="41" applyNumberFormat="1" applyFont="1" applyFill="1" applyBorder="1" applyAlignment="1">
      <alignment vertical="center" wrapText="1"/>
    </xf>
    <xf numFmtId="3" fontId="0" fillId="0" borderId="0" xfId="0" applyNumberFormat="1" applyFill="1"/>
    <xf numFmtId="3" fontId="0" fillId="0" borderId="0" xfId="0" applyNumberFormat="1"/>
    <xf numFmtId="3" fontId="8" fillId="0" borderId="13" xfId="41" applyNumberFormat="1" applyFont="1" applyBorder="1" applyAlignment="1">
      <alignment vertical="center" wrapText="1"/>
    </xf>
    <xf numFmtId="0" fontId="6" fillId="0" borderId="0" xfId="42" applyFont="1" applyFill="1" applyBorder="1" applyAlignment="1">
      <alignment horizontal="center"/>
    </xf>
    <xf numFmtId="3" fontId="6" fillId="0" borderId="0" xfId="42" applyNumberFormat="1" applyFont="1" applyFill="1" applyBorder="1" applyAlignment="1">
      <alignment horizontal="center"/>
    </xf>
    <xf numFmtId="3" fontId="9" fillId="0" borderId="0" xfId="0" applyNumberFormat="1" applyFont="1" applyFill="1" applyBorder="1"/>
    <xf numFmtId="3" fontId="7" fillId="0" borderId="0" xfId="42" applyNumberFormat="1" applyFont="1" applyFill="1" applyAlignment="1">
      <alignment horizontal="center" vertical="center"/>
    </xf>
    <xf numFmtId="0" fontId="7" fillId="0" borderId="0" xfId="42" applyFont="1" applyFill="1" applyAlignment="1">
      <alignment horizontal="center" vertical="center"/>
    </xf>
    <xf numFmtId="164" fontId="5" fillId="0" borderId="0" xfId="47" applyNumberFormat="1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3" fontId="8" fillId="0" borderId="10" xfId="41" applyNumberFormat="1" applyFont="1" applyFill="1" applyBorder="1" applyAlignment="1">
      <alignment horizontal="right" vertical="center"/>
    </xf>
    <xf numFmtId="0" fontId="5" fillId="0" borderId="12" xfId="0" applyFont="1" applyFill="1" applyBorder="1"/>
    <xf numFmtId="3" fontId="5" fillId="0" borderId="17" xfId="0" applyNumberFormat="1" applyFont="1" applyFill="1" applyBorder="1"/>
    <xf numFmtId="3" fontId="8" fillId="0" borderId="15" xfId="0" applyNumberFormat="1" applyFont="1" applyFill="1" applyBorder="1"/>
    <xf numFmtId="3" fontId="5" fillId="0" borderId="10" xfId="41" applyNumberFormat="1" applyFont="1" applyFill="1" applyBorder="1" applyAlignment="1">
      <alignment horizontal="right" vertical="center" wrapText="1"/>
    </xf>
    <xf numFmtId="3" fontId="8" fillId="0" borderId="10" xfId="41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3" fontId="5" fillId="0" borderId="10" xfId="41" applyNumberFormat="1" applyFont="1" applyFill="1" applyBorder="1" applyAlignment="1">
      <alignment vertical="center" wrapText="1"/>
    </xf>
    <xf numFmtId="3" fontId="8" fillId="0" borderId="15" xfId="41" applyNumberFormat="1" applyFont="1" applyFill="1" applyBorder="1" applyAlignment="1">
      <alignment vertical="center" wrapText="1"/>
    </xf>
    <xf numFmtId="3" fontId="10" fillId="0" borderId="17" xfId="0" applyNumberFormat="1" applyFont="1" applyFill="1" applyBorder="1"/>
    <xf numFmtId="164" fontId="5" fillId="0" borderId="0" xfId="47" applyNumberFormat="1" applyFont="1" applyFill="1" applyBorder="1"/>
    <xf numFmtId="0" fontId="40" fillId="0" borderId="14" xfId="0" applyFont="1" applyFill="1" applyBorder="1"/>
    <xf numFmtId="3" fontId="40" fillId="0" borderId="15" xfId="0" applyNumberFormat="1" applyFont="1" applyFill="1" applyBorder="1"/>
    <xf numFmtId="3" fontId="7" fillId="0" borderId="0" xfId="42" applyNumberFormat="1" applyFont="1" applyFill="1" applyAlignment="1">
      <alignment horizontal="centerContinuous"/>
    </xf>
    <xf numFmtId="3" fontId="5" fillId="0" borderId="0" xfId="42" applyNumberFormat="1" applyFont="1" applyFill="1" applyAlignment="1">
      <alignment horizontal="centerContinuous"/>
    </xf>
    <xf numFmtId="164" fontId="5" fillId="0" borderId="0" xfId="47" applyNumberFormat="1" applyFont="1" applyFill="1"/>
    <xf numFmtId="3" fontId="5" fillId="0" borderId="0" xfId="42" applyNumberFormat="1" applyFont="1" applyFill="1" applyBorder="1"/>
    <xf numFmtId="0" fontId="9" fillId="0" borderId="0" xfId="42" applyFont="1" applyFill="1"/>
    <xf numFmtId="3" fontId="5" fillId="0" borderId="0" xfId="42" applyNumberFormat="1" applyFont="1" applyFill="1" applyAlignment="1">
      <alignment horizontal="center"/>
    </xf>
    <xf numFmtId="0" fontId="6" fillId="0" borderId="0" xfId="42" applyFont="1" applyFill="1" applyBorder="1" applyAlignment="1">
      <alignment horizontal="center"/>
    </xf>
    <xf numFmtId="3" fontId="8" fillId="0" borderId="15" xfId="41" applyNumberFormat="1" applyFont="1" applyBorder="1" applyAlignment="1">
      <alignment vertical="center" wrapText="1"/>
    </xf>
    <xf numFmtId="0" fontId="8" fillId="0" borderId="14" xfId="0" applyFont="1" applyBorder="1"/>
    <xf numFmtId="3" fontId="5" fillId="0" borderId="39" xfId="41" applyNumberFormat="1" applyFont="1" applyFill="1" applyBorder="1" applyAlignment="1">
      <alignment vertical="center"/>
    </xf>
    <xf numFmtId="3" fontId="5" fillId="0" borderId="32" xfId="4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3" fontId="0" fillId="0" borderId="10" xfId="41" applyNumberFormat="1" applyFont="1" applyFill="1" applyBorder="1" applyAlignment="1">
      <alignment vertical="center"/>
    </xf>
    <xf numFmtId="3" fontId="0" fillId="0" borderId="10" xfId="0" applyNumberFormat="1" applyFont="1" applyFill="1" applyBorder="1"/>
    <xf numFmtId="0" fontId="5" fillId="0" borderId="0" xfId="0" applyFont="1" applyBorder="1"/>
    <xf numFmtId="0" fontId="5" fillId="0" borderId="0" xfId="0" applyFont="1" applyAlignment="1">
      <alignment vertical="top"/>
    </xf>
    <xf numFmtId="0" fontId="5" fillId="0" borderId="36" xfId="41" applyFont="1" applyFill="1" applyBorder="1" applyAlignment="1">
      <alignment horizontal="center" vertical="center"/>
    </xf>
    <xf numFmtId="0" fontId="5" fillId="0" borderId="33" xfId="41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13" fillId="0" borderId="33" xfId="41" applyFont="1" applyFill="1" applyBorder="1" applyAlignment="1">
      <alignment horizontal="center" vertical="center" wrapText="1"/>
    </xf>
    <xf numFmtId="0" fontId="13" fillId="0" borderId="33" xfId="41" applyFont="1" applyFill="1" applyBorder="1" applyAlignment="1">
      <alignment horizontal="center" vertical="center"/>
    </xf>
    <xf numFmtId="0" fontId="13" fillId="0" borderId="50" xfId="41" applyFont="1" applyFill="1" applyBorder="1" applyAlignment="1">
      <alignment horizontal="center" vertical="center"/>
    </xf>
    <xf numFmtId="0" fontId="13" fillId="0" borderId="21" xfId="41" applyFont="1" applyFill="1" applyBorder="1" applyAlignment="1">
      <alignment horizontal="center" vertical="center"/>
    </xf>
    <xf numFmtId="0" fontId="5" fillId="0" borderId="13" xfId="41" applyFont="1" applyFill="1" applyBorder="1" applyAlignment="1">
      <alignment vertical="center"/>
    </xf>
    <xf numFmtId="0" fontId="13" fillId="0" borderId="13" xfId="41" applyFont="1" applyFill="1" applyBorder="1" applyAlignment="1">
      <alignment horizontal="left" vertical="center" wrapText="1"/>
    </xf>
    <xf numFmtId="0" fontId="5" fillId="0" borderId="13" xfId="41" applyFont="1" applyFill="1" applyBorder="1" applyAlignment="1">
      <alignment horizontal="left" vertical="center" wrapText="1"/>
    </xf>
    <xf numFmtId="0" fontId="5" fillId="0" borderId="16" xfId="41" applyFont="1" applyFill="1" applyBorder="1" applyAlignment="1">
      <alignment vertical="center"/>
    </xf>
    <xf numFmtId="3" fontId="0" fillId="0" borderId="11" xfId="0" applyNumberFormat="1" applyFont="1" applyFill="1" applyBorder="1"/>
    <xf numFmtId="3" fontId="4" fillId="0" borderId="0" xfId="0" applyNumberFormat="1" applyFont="1" applyFill="1" applyBorder="1"/>
    <xf numFmtId="0" fontId="41" fillId="0" borderId="0" xfId="0" applyFont="1" applyFill="1"/>
    <xf numFmtId="3" fontId="41" fillId="0" borderId="10" xfId="41" applyNumberFormat="1" applyFont="1" applyFill="1" applyBorder="1"/>
    <xf numFmtId="3" fontId="41" fillId="0" borderId="10" xfId="47" applyNumberFormat="1" applyFont="1" applyFill="1" applyBorder="1" applyAlignment="1">
      <alignment vertical="center"/>
    </xf>
    <xf numFmtId="0" fontId="40" fillId="0" borderId="0" xfId="0" applyFont="1" applyFill="1"/>
    <xf numFmtId="3" fontId="40" fillId="0" borderId="10" xfId="26" applyNumberFormat="1" applyFont="1" applyFill="1" applyBorder="1" applyAlignment="1">
      <alignment vertical="center"/>
    </xf>
    <xf numFmtId="3" fontId="40" fillId="0" borderId="0" xfId="0" applyNumberFormat="1" applyFont="1" applyFill="1"/>
    <xf numFmtId="0" fontId="39" fillId="0" borderId="0" xfId="0" applyFont="1" applyFill="1"/>
    <xf numFmtId="0" fontId="13" fillId="0" borderId="14" xfId="41" applyFont="1" applyFill="1" applyBorder="1" applyAlignment="1">
      <alignment vertical="center" wrapText="1"/>
    </xf>
    <xf numFmtId="3" fontId="13" fillId="0" borderId="15" xfId="26" applyNumberFormat="1" applyFont="1" applyFill="1" applyBorder="1" applyAlignment="1">
      <alignment vertical="center"/>
    </xf>
    <xf numFmtId="3" fontId="40" fillId="0" borderId="16" xfId="41" applyNumberFormat="1" applyFont="1" applyFill="1" applyBorder="1" applyAlignment="1">
      <alignment vertical="center" wrapText="1"/>
    </xf>
    <xf numFmtId="3" fontId="40" fillId="0" borderId="11" xfId="47" applyNumberFormat="1" applyFont="1" applyFill="1" applyBorder="1" applyAlignment="1">
      <alignment vertical="center"/>
    </xf>
    <xf numFmtId="3" fontId="13" fillId="0" borderId="14" xfId="41" applyNumberFormat="1" applyFont="1" applyFill="1" applyBorder="1" applyAlignment="1">
      <alignment vertical="center" wrapText="1"/>
    </xf>
    <xf numFmtId="0" fontId="13" fillId="0" borderId="51" xfId="41" applyFont="1" applyFill="1" applyBorder="1" applyAlignment="1">
      <alignment horizontal="center" vertical="center"/>
    </xf>
    <xf numFmtId="0" fontId="13" fillId="0" borderId="36" xfId="41" applyFont="1" applyFill="1" applyBorder="1" applyAlignment="1">
      <alignment horizontal="center" vertical="center"/>
    </xf>
    <xf numFmtId="0" fontId="13" fillId="0" borderId="14" xfId="41" applyFont="1" applyFill="1" applyBorder="1" applyAlignment="1">
      <alignment horizontal="left" vertical="center" wrapText="1"/>
    </xf>
    <xf numFmtId="0" fontId="16" fillId="0" borderId="0" xfId="42" applyFont="1" applyFill="1" applyAlignment="1">
      <alignment horizontal="center"/>
    </xf>
    <xf numFmtId="3" fontId="7" fillId="0" borderId="15" xfId="27" applyNumberFormat="1" applyFont="1" applyFill="1" applyBorder="1" applyAlignment="1" applyProtection="1">
      <alignment vertical="center"/>
      <protection locked="0"/>
    </xf>
    <xf numFmtId="3" fontId="7" fillId="0" borderId="15" xfId="42" applyNumberFormat="1" applyFont="1" applyFill="1" applyBorder="1" applyAlignment="1">
      <alignment horizontal="center" vertical="center"/>
    </xf>
    <xf numFmtId="3" fontId="7" fillId="0" borderId="14" xfId="42" applyNumberFormat="1" applyFont="1" applyFill="1" applyBorder="1" applyAlignment="1">
      <alignment vertical="center"/>
    </xf>
    <xf numFmtId="3" fontId="5" fillId="0" borderId="17" xfId="42" applyNumberFormat="1" applyFont="1" applyFill="1" applyBorder="1"/>
    <xf numFmtId="3" fontId="5" fillId="0" borderId="17" xfId="42" applyNumberFormat="1" applyFont="1" applyFill="1" applyBorder="1" applyAlignment="1">
      <alignment horizontal="center"/>
    </xf>
    <xf numFmtId="3" fontId="5" fillId="0" borderId="12" xfId="42" applyNumberFormat="1" applyFont="1" applyFill="1" applyBorder="1"/>
    <xf numFmtId="164" fontId="7" fillId="0" borderId="24" xfId="47" applyNumberFormat="1" applyFont="1" applyFill="1" applyBorder="1"/>
    <xf numFmtId="3" fontId="7" fillId="0" borderId="0" xfId="42" applyNumberFormat="1" applyFont="1" applyFill="1" applyBorder="1" applyAlignment="1">
      <alignment horizontal="center"/>
    </xf>
    <xf numFmtId="3" fontId="5" fillId="0" borderId="21" xfId="42" applyNumberFormat="1" applyFont="1" applyFill="1" applyBorder="1" applyAlignment="1">
      <alignment vertical="center"/>
    </xf>
    <xf numFmtId="3" fontId="6" fillId="0" borderId="0" xfId="42" applyNumberFormat="1" applyFont="1" applyAlignment="1">
      <alignment horizontal="center"/>
    </xf>
    <xf numFmtId="3" fontId="5" fillId="0" borderId="11" xfId="41" applyNumberFormat="1" applyFont="1" applyBorder="1" applyAlignment="1">
      <alignment vertical="center" wrapText="1"/>
    </xf>
    <xf numFmtId="3" fontId="5" fillId="0" borderId="10" xfId="0" applyNumberFormat="1" applyFont="1" applyBorder="1"/>
    <xf numFmtId="3" fontId="8" fillId="0" borderId="14" xfId="41" applyNumberFormat="1" applyFont="1" applyBorder="1" applyAlignment="1">
      <alignment vertical="center" wrapText="1"/>
    </xf>
    <xf numFmtId="3" fontId="10" fillId="0" borderId="0" xfId="0" applyNumberFormat="1" applyFont="1"/>
    <xf numFmtId="3" fontId="40" fillId="0" borderId="10" xfId="41" applyNumberFormat="1" applyFont="1" applyFill="1" applyBorder="1"/>
    <xf numFmtId="164" fontId="13" fillId="0" borderId="47" xfId="47" applyNumberFormat="1" applyFont="1" applyFill="1" applyBorder="1"/>
    <xf numFmtId="0" fontId="13" fillId="0" borderId="0" xfId="0" applyFont="1" applyAlignment="1">
      <alignment horizontal="right"/>
    </xf>
    <xf numFmtId="3" fontId="7" fillId="0" borderId="40" xfId="42" applyNumberFormat="1" applyFont="1" applyFill="1" applyBorder="1" applyAlignment="1">
      <alignment horizontal="center" vertical="center" wrapText="1"/>
    </xf>
    <xf numFmtId="3" fontId="5" fillId="0" borderId="0" xfId="42" applyNumberFormat="1" applyFont="1" applyFill="1" applyBorder="1" applyAlignment="1">
      <alignment horizontal="center"/>
    </xf>
    <xf numFmtId="3" fontId="7" fillId="0" borderId="42" xfId="27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center" vertical="center"/>
    </xf>
    <xf numFmtId="0" fontId="5" fillId="0" borderId="13" xfId="41" applyFont="1" applyFill="1" applyBorder="1" applyAlignment="1">
      <alignment vertical="center" wrapText="1"/>
    </xf>
    <xf numFmtId="0" fontId="41" fillId="0" borderId="13" xfId="41" applyFont="1" applyFill="1" applyBorder="1" applyAlignment="1">
      <alignment vertical="center" wrapText="1"/>
    </xf>
    <xf numFmtId="0" fontId="40" fillId="0" borderId="13" xfId="41" applyFont="1" applyFill="1" applyBorder="1" applyAlignment="1">
      <alignment vertical="center" wrapText="1"/>
    </xf>
    <xf numFmtId="3" fontId="6" fillId="0" borderId="0" xfId="42" applyNumberFormat="1" applyFont="1" applyAlignment="1">
      <alignment horizontal="center"/>
    </xf>
    <xf numFmtId="3" fontId="6" fillId="0" borderId="0" xfId="42" applyNumberFormat="1" applyFont="1" applyFill="1" applyBorder="1" applyAlignment="1">
      <alignment horizontal="center"/>
    </xf>
    <xf numFmtId="3" fontId="5" fillId="0" borderId="48" xfId="41" applyNumberFormat="1" applyFont="1" applyBorder="1" applyAlignment="1">
      <alignment vertical="center" wrapText="1"/>
    </xf>
    <xf numFmtId="3" fontId="8" fillId="0" borderId="56" xfId="41" applyNumberFormat="1" applyFont="1" applyBorder="1" applyAlignment="1">
      <alignment vertical="center" wrapText="1"/>
    </xf>
    <xf numFmtId="3" fontId="5" fillId="0" borderId="46" xfId="41" applyNumberFormat="1" applyFont="1" applyBorder="1" applyAlignment="1">
      <alignment vertical="center" wrapText="1"/>
    </xf>
    <xf numFmtId="3" fontId="5" fillId="0" borderId="46" xfId="0" applyNumberFormat="1" applyFont="1" applyBorder="1"/>
    <xf numFmtId="3" fontId="10" fillId="0" borderId="53" xfId="0" applyNumberFormat="1" applyFont="1" applyBorder="1"/>
    <xf numFmtId="3" fontId="5" fillId="0" borderId="22" xfId="0" applyNumberFormat="1" applyFont="1" applyFill="1" applyBorder="1"/>
    <xf numFmtId="3" fontId="5" fillId="0" borderId="0" xfId="41" applyNumberFormat="1" applyFont="1" applyFill="1" applyBorder="1" applyAlignment="1">
      <alignment vertical="center" wrapText="1"/>
    </xf>
    <xf numFmtId="3" fontId="5" fillId="0" borderId="0" xfId="0" applyNumberFormat="1" applyFont="1" applyFill="1" applyBorder="1"/>
    <xf numFmtId="3" fontId="10" fillId="0" borderId="0" xfId="0" applyNumberFormat="1" applyFont="1" applyFill="1" applyBorder="1"/>
    <xf numFmtId="3" fontId="8" fillId="0" borderId="0" xfId="41" applyNumberFormat="1" applyFont="1" applyFill="1" applyBorder="1" applyAlignment="1">
      <alignment vertical="center" wrapText="1"/>
    </xf>
    <xf numFmtId="3" fontId="8" fillId="0" borderId="0" xfId="0" applyNumberFormat="1" applyFont="1" applyFill="1" applyBorder="1"/>
    <xf numFmtId="3" fontId="40" fillId="0" borderId="48" xfId="41" applyNumberFormat="1" applyFont="1" applyFill="1" applyBorder="1" applyAlignment="1">
      <alignment vertical="center" wrapText="1"/>
    </xf>
    <xf numFmtId="3" fontId="13" fillId="0" borderId="56" xfId="41" applyNumberFormat="1" applyFont="1" applyFill="1" applyBorder="1" applyAlignment="1">
      <alignment vertical="center" wrapText="1"/>
    </xf>
    <xf numFmtId="3" fontId="5" fillId="0" borderId="48" xfId="41" applyNumberFormat="1" applyFont="1" applyFill="1" applyBorder="1" applyAlignment="1">
      <alignment horizontal="right" vertical="center"/>
    </xf>
    <xf numFmtId="3" fontId="5" fillId="0" borderId="46" xfId="41" applyNumberFormat="1" applyFont="1" applyFill="1" applyBorder="1" applyAlignment="1">
      <alignment horizontal="right" vertical="center"/>
    </xf>
    <xf numFmtId="3" fontId="13" fillId="0" borderId="46" xfId="41" applyNumberFormat="1" applyFont="1" applyFill="1" applyBorder="1" applyAlignment="1">
      <alignment horizontal="right" vertical="center" wrapText="1"/>
    </xf>
    <xf numFmtId="3" fontId="5" fillId="0" borderId="46" xfId="41" applyNumberFormat="1" applyFont="1" applyFill="1" applyBorder="1" applyAlignment="1">
      <alignment horizontal="right" vertical="center" wrapText="1"/>
    </xf>
    <xf numFmtId="3" fontId="9" fillId="0" borderId="0" xfId="0" applyNumberFormat="1" applyFont="1"/>
    <xf numFmtId="0" fontId="10" fillId="0" borderId="0" xfId="0" applyFont="1" applyFill="1" applyBorder="1"/>
    <xf numFmtId="3" fontId="5" fillId="0" borderId="10" xfId="42" applyNumberFormat="1" applyFont="1" applyFill="1" applyBorder="1" applyAlignment="1">
      <alignment horizontal="right"/>
    </xf>
    <xf numFmtId="164" fontId="5" fillId="0" borderId="11" xfId="47" applyNumberFormat="1" applyFont="1" applyFill="1" applyBorder="1"/>
    <xf numFmtId="164" fontId="5" fillId="0" borderId="10" xfId="47" applyNumberFormat="1" applyFont="1" applyFill="1" applyBorder="1"/>
    <xf numFmtId="3" fontId="5" fillId="0" borderId="13" xfId="42" applyNumberFormat="1" applyFont="1" applyFill="1" applyBorder="1" applyAlignment="1"/>
    <xf numFmtId="164" fontId="5" fillId="0" borderId="18" xfId="47" applyNumberFormat="1" applyFont="1" applyFill="1" applyBorder="1"/>
    <xf numFmtId="164" fontId="5" fillId="0" borderId="20" xfId="47" applyNumberFormat="1" applyFont="1" applyFill="1" applyBorder="1"/>
    <xf numFmtId="164" fontId="5" fillId="0" borderId="58" xfId="47" applyNumberFormat="1" applyFont="1" applyFill="1" applyBorder="1"/>
    <xf numFmtId="164" fontId="5" fillId="0" borderId="32" xfId="47" applyNumberFormat="1" applyFont="1" applyFill="1" applyBorder="1" applyAlignment="1">
      <alignment horizontal="right" vertical="center"/>
    </xf>
    <xf numFmtId="164" fontId="5" fillId="0" borderId="10" xfId="47" applyNumberFormat="1" applyFont="1" applyBorder="1" applyAlignment="1">
      <alignment horizontal="right" vertical="center" wrapText="1"/>
    </xf>
    <xf numFmtId="164" fontId="8" fillId="0" borderId="10" xfId="47" applyNumberFormat="1" applyFont="1" applyBorder="1" applyAlignment="1">
      <alignment horizontal="right" vertical="center" wrapText="1"/>
    </xf>
    <xf numFmtId="164" fontId="8" fillId="0" borderId="10" xfId="47" applyNumberFormat="1" applyFont="1" applyBorder="1" applyAlignment="1">
      <alignment horizontal="right" vertical="center"/>
    </xf>
    <xf numFmtId="164" fontId="5" fillId="0" borderId="45" xfId="47" applyNumberFormat="1" applyFont="1" applyBorder="1"/>
    <xf numFmtId="164" fontId="5" fillId="0" borderId="10" xfId="47" applyNumberFormat="1" applyFont="1" applyBorder="1"/>
    <xf numFmtId="164" fontId="5" fillId="0" borderId="59" xfId="47" applyNumberFormat="1" applyFont="1" applyFill="1" applyBorder="1"/>
    <xf numFmtId="164" fontId="5" fillId="0" borderId="11" xfId="47" applyNumberFormat="1" applyFont="1" applyBorder="1" applyAlignment="1">
      <alignment vertical="center" wrapText="1"/>
    </xf>
    <xf numFmtId="164" fontId="5" fillId="0" borderId="10" xfId="47" applyNumberFormat="1" applyFont="1" applyBorder="1" applyAlignment="1">
      <alignment vertical="center" wrapText="1"/>
    </xf>
    <xf numFmtId="164" fontId="8" fillId="0" borderId="15" xfId="47" applyNumberFormat="1" applyFont="1" applyBorder="1" applyAlignment="1">
      <alignment vertical="center" wrapText="1"/>
    </xf>
    <xf numFmtId="164" fontId="10" fillId="0" borderId="17" xfId="47" applyNumberFormat="1" applyFont="1" applyBorder="1"/>
    <xf numFmtId="164" fontId="8" fillId="0" borderId="15" xfId="47" applyNumberFormat="1" applyFont="1" applyBorder="1"/>
    <xf numFmtId="164" fontId="40" fillId="0" borderId="15" xfId="47" applyNumberFormat="1" applyFont="1" applyFill="1" applyBorder="1"/>
    <xf numFmtId="0" fontId="13" fillId="0" borderId="0" xfId="0" applyFont="1" applyFill="1" applyAlignment="1">
      <alignment horizontal="right"/>
    </xf>
    <xf numFmtId="164" fontId="9" fillId="0" borderId="10" xfId="47" applyNumberFormat="1" applyFont="1" applyFill="1" applyBorder="1"/>
    <xf numFmtId="164" fontId="13" fillId="0" borderId="15" xfId="47" applyNumberFormat="1" applyFont="1" applyFill="1" applyBorder="1"/>
    <xf numFmtId="164" fontId="13" fillId="0" borderId="15" xfId="47" applyNumberFormat="1" applyFont="1" applyFill="1" applyBorder="1" applyAlignment="1">
      <alignment horizontal="right" vertical="center"/>
    </xf>
    <xf numFmtId="164" fontId="5" fillId="0" borderId="45" xfId="42" applyNumberFormat="1" applyFont="1" applyFill="1" applyBorder="1"/>
    <xf numFmtId="164" fontId="5" fillId="0" borderId="59" xfId="42" applyNumberFormat="1" applyFont="1" applyFill="1" applyBorder="1"/>
    <xf numFmtId="164" fontId="7" fillId="0" borderId="47" xfId="27" applyNumberFormat="1" applyFont="1" applyFill="1" applyBorder="1" applyAlignment="1" applyProtection="1">
      <alignment vertical="center"/>
      <protection locked="0"/>
    </xf>
    <xf numFmtId="164" fontId="5" fillId="0" borderId="10" xfId="42" applyNumberFormat="1" applyFont="1" applyFill="1" applyBorder="1"/>
    <xf numFmtId="164" fontId="5" fillId="0" borderId="17" xfId="42" applyNumberFormat="1" applyFont="1" applyFill="1" applyBorder="1"/>
    <xf numFmtId="164" fontId="7" fillId="0" borderId="15" xfId="27" applyNumberFormat="1" applyFont="1" applyFill="1" applyBorder="1" applyAlignment="1" applyProtection="1">
      <alignment vertical="center"/>
      <protection locked="0"/>
    </xf>
    <xf numFmtId="164" fontId="13" fillId="0" borderId="0" xfId="47" applyNumberFormat="1" applyFont="1" applyFill="1" applyAlignment="1">
      <alignment horizontal="right" vertical="center"/>
    </xf>
    <xf numFmtId="164" fontId="5" fillId="0" borderId="35" xfId="47" applyNumberFormat="1" applyFont="1" applyFill="1" applyBorder="1" applyAlignment="1">
      <alignment vertical="center"/>
    </xf>
    <xf numFmtId="164" fontId="5" fillId="0" borderId="45" xfId="47" applyNumberFormat="1" applyFont="1" applyFill="1" applyBorder="1" applyAlignment="1">
      <alignment vertical="center"/>
    </xf>
    <xf numFmtId="164" fontId="5" fillId="0" borderId="59" xfId="47" applyNumberFormat="1" applyFont="1" applyFill="1" applyBorder="1" applyAlignment="1">
      <alignment vertical="center"/>
    </xf>
    <xf numFmtId="164" fontId="13" fillId="0" borderId="47" xfId="47" applyNumberFormat="1" applyFont="1" applyFill="1" applyBorder="1" applyAlignment="1">
      <alignment vertical="center"/>
    </xf>
    <xf numFmtId="164" fontId="13" fillId="0" borderId="44" xfId="47" applyNumberFormat="1" applyFont="1" applyFill="1" applyBorder="1" applyAlignment="1">
      <alignment vertical="center"/>
    </xf>
    <xf numFmtId="164" fontId="5" fillId="0" borderId="11" xfId="47" applyNumberFormat="1" applyFont="1" applyFill="1" applyBorder="1" applyAlignment="1">
      <alignment vertical="center"/>
    </xf>
    <xf numFmtId="164" fontId="5" fillId="0" borderId="10" xfId="47" applyNumberFormat="1" applyFont="1" applyFill="1" applyBorder="1" applyAlignment="1">
      <alignment vertical="center"/>
    </xf>
    <xf numFmtId="3" fontId="0" fillId="0" borderId="11" xfId="41" applyNumberFormat="1" applyFont="1" applyFill="1" applyBorder="1" applyAlignment="1">
      <alignment vertical="center"/>
    </xf>
    <xf numFmtId="3" fontId="7" fillId="0" borderId="39" xfId="42" applyNumberFormat="1" applyFont="1" applyFill="1" applyBorder="1" applyAlignment="1">
      <alignment horizontal="center" vertical="center"/>
    </xf>
    <xf numFmtId="3" fontId="7" fillId="0" borderId="32" xfId="42" applyNumberFormat="1" applyFont="1" applyFill="1" applyBorder="1" applyAlignment="1">
      <alignment horizontal="center" vertical="center" wrapText="1"/>
    </xf>
    <xf numFmtId="3" fontId="8" fillId="0" borderId="0" xfId="52" applyNumberFormat="1" applyFont="1" applyAlignment="1">
      <alignment horizontal="left"/>
    </xf>
    <xf numFmtId="3" fontId="7" fillId="0" borderId="0" xfId="52" applyNumberFormat="1" applyFont="1" applyBorder="1" applyAlignment="1">
      <alignment vertical="center"/>
    </xf>
    <xf numFmtId="3" fontId="7" fillId="0" borderId="0" xfId="52" applyNumberFormat="1" applyFont="1" applyFill="1" applyBorder="1" applyAlignment="1">
      <alignment vertical="center"/>
    </xf>
    <xf numFmtId="3" fontId="5" fillId="0" borderId="0" xfId="52" applyNumberFormat="1" applyFont="1"/>
    <xf numFmtId="3" fontId="5" fillId="0" borderId="0" xfId="52" applyNumberFormat="1" applyFont="1" applyAlignment="1"/>
    <xf numFmtId="3" fontId="16" fillId="0" borderId="0" xfId="52" applyNumberFormat="1" applyFont="1" applyBorder="1" applyAlignment="1">
      <alignment horizontal="center" vertical="center"/>
    </xf>
    <xf numFmtId="0" fontId="16" fillId="0" borderId="0" xfId="52" applyFont="1" applyBorder="1" applyAlignment="1">
      <alignment horizontal="center" vertical="center"/>
    </xf>
    <xf numFmtId="3" fontId="10" fillId="0" borderId="0" xfId="52" applyNumberFormat="1" applyFont="1" applyBorder="1" applyAlignment="1">
      <alignment vertical="center" wrapText="1"/>
    </xf>
    <xf numFmtId="3" fontId="10" fillId="0" borderId="0" xfId="52" applyNumberFormat="1" applyFont="1" applyBorder="1" applyAlignment="1"/>
    <xf numFmtId="3" fontId="5" fillId="0" borderId="0" xfId="26" applyNumberFormat="1" applyFont="1" applyAlignment="1">
      <alignment horizontal="right"/>
    </xf>
    <xf numFmtId="0" fontId="5" fillId="0" borderId="16" xfId="52" applyFont="1" applyBorder="1" applyAlignment="1">
      <alignment vertical="center"/>
    </xf>
    <xf numFmtId="3" fontId="5" fillId="0" borderId="11" xfId="52" applyNumberFormat="1" applyFont="1" applyFill="1" applyBorder="1" applyAlignment="1">
      <alignment vertical="center"/>
    </xf>
    <xf numFmtId="164" fontId="5" fillId="0" borderId="11" xfId="47" applyNumberFormat="1" applyFont="1" applyBorder="1" applyAlignment="1">
      <alignment vertical="center"/>
    </xf>
    <xf numFmtId="3" fontId="5" fillId="0" borderId="11" xfId="52" applyNumberFormat="1" applyFont="1" applyBorder="1" applyAlignment="1">
      <alignment vertical="center"/>
    </xf>
    <xf numFmtId="3" fontId="5" fillId="0" borderId="13" xfId="52" applyNumberFormat="1" applyFont="1" applyBorder="1" applyAlignment="1">
      <alignment vertical="center" wrapText="1"/>
    </xf>
    <xf numFmtId="3" fontId="5" fillId="0" borderId="10" xfId="52" applyNumberFormat="1" applyFont="1" applyBorder="1" applyAlignment="1">
      <alignment vertical="center"/>
    </xf>
    <xf numFmtId="3" fontId="7" fillId="0" borderId="0" xfId="52" applyNumberFormat="1" applyFont="1" applyAlignment="1">
      <alignment vertical="center"/>
    </xf>
    <xf numFmtId="3" fontId="5" fillId="0" borderId="10" xfId="52" applyNumberFormat="1" applyFont="1" applyFill="1" applyBorder="1" applyAlignment="1">
      <alignment vertical="center"/>
    </xf>
    <xf numFmtId="3" fontId="5" fillId="0" borderId="31" xfId="52" applyNumberFormat="1" applyFont="1" applyBorder="1" applyAlignment="1">
      <alignment vertical="center"/>
    </xf>
    <xf numFmtId="0" fontId="7" fillId="0" borderId="14" xfId="52" applyFont="1" applyBorder="1" applyAlignment="1">
      <alignment vertical="center"/>
    </xf>
    <xf numFmtId="3" fontId="7" fillId="0" borderId="15" xfId="52" applyNumberFormat="1" applyFont="1" applyFill="1" applyBorder="1" applyAlignment="1">
      <alignment vertical="center"/>
    </xf>
    <xf numFmtId="164" fontId="7" fillId="0" borderId="15" xfId="47" applyNumberFormat="1" applyFont="1" applyBorder="1" applyAlignment="1">
      <alignment vertical="center"/>
    </xf>
    <xf numFmtId="3" fontId="7" fillId="0" borderId="15" xfId="52" applyNumberFormat="1" applyFont="1" applyBorder="1" applyAlignment="1">
      <alignment vertical="center"/>
    </xf>
    <xf numFmtId="3" fontId="5" fillId="0" borderId="16" xfId="52" applyNumberFormat="1" applyFont="1" applyBorder="1" applyAlignment="1">
      <alignment vertical="center" wrapText="1"/>
    </xf>
    <xf numFmtId="3" fontId="5" fillId="0" borderId="13" xfId="52" applyNumberFormat="1" applyFont="1" applyFill="1" applyBorder="1" applyAlignment="1">
      <alignment vertical="center" wrapText="1"/>
    </xf>
    <xf numFmtId="3" fontId="7" fillId="0" borderId="14" xfId="52" applyNumberFormat="1" applyFont="1" applyBorder="1" applyAlignment="1">
      <alignment vertical="center" wrapText="1"/>
    </xf>
    <xf numFmtId="3" fontId="10" fillId="0" borderId="0" xfId="52" applyNumberFormat="1" applyFont="1" applyAlignment="1">
      <alignment vertical="center"/>
    </xf>
    <xf numFmtId="165" fontId="10" fillId="0" borderId="0" xfId="52" applyNumberFormat="1" applyFont="1" applyAlignment="1">
      <alignment vertical="center"/>
    </xf>
    <xf numFmtId="3" fontId="5" fillId="0" borderId="0" xfId="52" applyNumberFormat="1" applyFont="1" applyBorder="1" applyAlignment="1"/>
    <xf numFmtId="3" fontId="5" fillId="0" borderId="0" xfId="52" applyNumberFormat="1" applyFont="1" applyBorder="1" applyAlignment="1">
      <alignment wrapText="1"/>
    </xf>
    <xf numFmtId="3" fontId="5" fillId="0" borderId="0" xfId="52" applyNumberFormat="1" applyFont="1" applyBorder="1"/>
    <xf numFmtId="3" fontId="10" fillId="0" borderId="0" xfId="52" applyNumberFormat="1" applyFont="1" applyBorder="1"/>
    <xf numFmtId="3" fontId="5" fillId="0" borderId="0" xfId="52" applyNumberFormat="1" applyFont="1" applyBorder="1" applyAlignment="1">
      <alignment vertical="center" wrapText="1"/>
    </xf>
    <xf numFmtId="3" fontId="5" fillId="0" borderId="0" xfId="52" applyNumberFormat="1" applyFont="1" applyBorder="1" applyAlignment="1">
      <alignment horizontal="left" wrapText="1"/>
    </xf>
    <xf numFmtId="3" fontId="5" fillId="0" borderId="0" xfId="42" applyNumberFormat="1" applyFont="1" applyAlignment="1">
      <alignment horizontal="centerContinuous"/>
    </xf>
    <xf numFmtId="3" fontId="5" fillId="0" borderId="0" xfId="42" applyNumberFormat="1" applyFont="1"/>
    <xf numFmtId="3" fontId="42" fillId="0" borderId="0" xfId="42" applyNumberFormat="1" applyFont="1" applyAlignment="1"/>
    <xf numFmtId="3" fontId="5" fillId="0" borderId="0" xfId="42" applyNumberFormat="1" applyFont="1" applyAlignment="1"/>
    <xf numFmtId="3" fontId="7" fillId="0" borderId="0" xfId="42" applyNumberFormat="1" applyFont="1" applyAlignment="1">
      <alignment horizontal="centerContinuous"/>
    </xf>
    <xf numFmtId="3" fontId="5" fillId="0" borderId="0" xfId="42" applyNumberFormat="1" applyFont="1" applyAlignment="1">
      <alignment horizontal="right"/>
    </xf>
    <xf numFmtId="3" fontId="7" fillId="0" borderId="28" xfId="42" applyNumberFormat="1" applyFont="1" applyBorder="1" applyAlignment="1">
      <alignment horizontal="center" vertical="center"/>
    </xf>
    <xf numFmtId="3" fontId="7" fillId="0" borderId="29" xfId="42" applyNumberFormat="1" applyFont="1" applyBorder="1" applyAlignment="1">
      <alignment vertical="center"/>
    </xf>
    <xf numFmtId="3" fontId="7" fillId="0" borderId="29" xfId="42" applyNumberFormat="1" applyFont="1" applyBorder="1" applyAlignment="1">
      <alignment horizontal="right" vertical="center" wrapText="1"/>
    </xf>
    <xf numFmtId="3" fontId="7" fillId="0" borderId="0" xfId="42" applyNumberFormat="1" applyFont="1" applyAlignment="1">
      <alignment vertical="center"/>
    </xf>
    <xf numFmtId="3" fontId="5" fillId="0" borderId="16" xfId="42" applyNumberFormat="1" applyFont="1" applyBorder="1" applyAlignment="1">
      <alignment horizontal="center"/>
    </xf>
    <xf numFmtId="3" fontId="5" fillId="0" borderId="11" xfId="42" applyNumberFormat="1" applyFont="1" applyBorder="1"/>
    <xf numFmtId="3" fontId="5" fillId="0" borderId="11" xfId="47" applyNumberFormat="1" applyFont="1" applyFill="1" applyBorder="1"/>
    <xf numFmtId="3" fontId="5" fillId="0" borderId="13" xfId="42" applyNumberFormat="1" applyFont="1" applyBorder="1" applyAlignment="1">
      <alignment horizontal="center"/>
    </xf>
    <xf numFmtId="3" fontId="5" fillId="0" borderId="10" xfId="42" applyNumberFormat="1" applyFont="1" applyBorder="1"/>
    <xf numFmtId="3" fontId="5" fillId="0" borderId="10" xfId="47" applyNumberFormat="1" applyFont="1" applyBorder="1"/>
    <xf numFmtId="164" fontId="5" fillId="0" borderId="18" xfId="47" applyNumberFormat="1" applyFont="1" applyBorder="1"/>
    <xf numFmtId="3" fontId="5" fillId="0" borderId="12" xfId="42" applyNumberFormat="1" applyFont="1" applyBorder="1" applyAlignment="1">
      <alignment horizontal="center"/>
    </xf>
    <xf numFmtId="3" fontId="5" fillId="0" borderId="17" xfId="42" applyNumberFormat="1" applyFont="1" applyBorder="1"/>
    <xf numFmtId="3" fontId="5" fillId="0" borderId="17" xfId="47" applyNumberFormat="1" applyFont="1" applyBorder="1"/>
    <xf numFmtId="164" fontId="5" fillId="0" borderId="17" xfId="47" applyNumberFormat="1" applyFont="1" applyBorder="1"/>
    <xf numFmtId="3" fontId="7" fillId="0" borderId="14" xfId="42" applyNumberFormat="1" applyFont="1" applyBorder="1" applyAlignment="1">
      <alignment horizontal="center" vertical="center"/>
    </xf>
    <xf numFmtId="3" fontId="7" fillId="0" borderId="15" xfId="42" applyNumberFormat="1" applyFont="1" applyBorder="1" applyAlignment="1">
      <alignment vertical="center"/>
    </xf>
    <xf numFmtId="3" fontId="43" fillId="0" borderId="15" xfId="26" applyNumberFormat="1" applyFont="1" applyBorder="1" applyAlignment="1">
      <alignment vertical="center"/>
    </xf>
    <xf numFmtId="164" fontId="43" fillId="0" borderId="15" xfId="47" applyNumberFormat="1" applyFont="1" applyBorder="1" applyAlignment="1">
      <alignment vertical="center"/>
    </xf>
    <xf numFmtId="3" fontId="5" fillId="0" borderId="0" xfId="42" applyNumberFormat="1" applyFont="1" applyAlignment="1">
      <alignment vertical="center"/>
    </xf>
    <xf numFmtId="3" fontId="5" fillId="0" borderId="0" xfId="42" applyNumberFormat="1" applyFont="1" applyAlignment="1">
      <alignment horizontal="center"/>
    </xf>
    <xf numFmtId="0" fontId="5" fillId="0" borderId="0" xfId="42" applyFont="1" applyFill="1" applyAlignment="1">
      <alignment horizontal="center"/>
    </xf>
    <xf numFmtId="0" fontId="7" fillId="0" borderId="0" xfId="42" applyFont="1" applyFill="1" applyAlignment="1">
      <alignment horizontal="centerContinuous"/>
    </xf>
    <xf numFmtId="0" fontId="7" fillId="0" borderId="21" xfId="42" applyFont="1" applyFill="1" applyBorder="1" applyAlignment="1">
      <alignment horizontal="left" vertical="center"/>
    </xf>
    <xf numFmtId="0" fontId="7" fillId="0" borderId="0" xfId="42" applyFont="1" applyBorder="1" applyAlignment="1">
      <alignment vertical="center" wrapText="1"/>
    </xf>
    <xf numFmtId="0" fontId="5" fillId="0" borderId="24" xfId="42" applyFont="1" applyFill="1" applyBorder="1"/>
    <xf numFmtId="0" fontId="7" fillId="0" borderId="21" xfId="42" applyFont="1" applyFill="1" applyBorder="1"/>
    <xf numFmtId="0" fontId="5" fillId="0" borderId="0" xfId="42" applyFont="1" applyFill="1" applyBorder="1" applyAlignment="1">
      <alignment horizontal="center"/>
    </xf>
    <xf numFmtId="0" fontId="5" fillId="0" borderId="13" xfId="42" applyFont="1" applyFill="1" applyBorder="1" applyAlignment="1">
      <alignment vertical="center"/>
    </xf>
    <xf numFmtId="0" fontId="5" fillId="0" borderId="10" xfId="42" applyFont="1" applyFill="1" applyBorder="1" applyAlignment="1">
      <alignment horizontal="center" vertical="center"/>
    </xf>
    <xf numFmtId="0" fontId="5" fillId="0" borderId="22" xfId="42" applyFont="1" applyBorder="1" applyAlignment="1">
      <alignment vertical="center"/>
    </xf>
    <xf numFmtId="0" fontId="5" fillId="0" borderId="10" xfId="42" applyFont="1" applyBorder="1" applyAlignment="1">
      <alignment vertical="center"/>
    </xf>
    <xf numFmtId="164" fontId="5" fillId="0" borderId="46" xfId="47" applyNumberFormat="1" applyFont="1" applyFill="1" applyBorder="1" applyAlignment="1">
      <alignment vertical="center"/>
    </xf>
    <xf numFmtId="0" fontId="5" fillId="0" borderId="0" xfId="42" applyFont="1" applyFill="1" applyAlignment="1">
      <alignment vertical="center"/>
    </xf>
    <xf numFmtId="0" fontId="5" fillId="0" borderId="12" xfId="42" applyFont="1" applyFill="1" applyBorder="1" applyAlignment="1">
      <alignment vertical="center"/>
    </xf>
    <xf numFmtId="0" fontId="5" fillId="0" borderId="17" xfId="42" applyFont="1" applyFill="1" applyBorder="1" applyAlignment="1">
      <alignment horizontal="center" vertical="center"/>
    </xf>
    <xf numFmtId="0" fontId="5" fillId="0" borderId="23" xfId="42" applyFont="1" applyBorder="1" applyAlignment="1">
      <alignment vertical="center"/>
    </xf>
    <xf numFmtId="0" fontId="5" fillId="0" borderId="17" xfId="42" applyFont="1" applyBorder="1" applyAlignment="1">
      <alignment vertical="center"/>
    </xf>
    <xf numFmtId="164" fontId="5" fillId="0" borderId="53" xfId="47" applyNumberFormat="1" applyFont="1" applyFill="1" applyBorder="1" applyAlignment="1">
      <alignment vertical="center"/>
    </xf>
    <xf numFmtId="0" fontId="7" fillId="0" borderId="14" xfId="42" applyFont="1" applyFill="1" applyBorder="1" applyAlignment="1">
      <alignment vertical="center"/>
    </xf>
    <xf numFmtId="0" fontId="7" fillId="0" borderId="15" xfId="42" applyFont="1" applyFill="1" applyBorder="1" applyAlignment="1">
      <alignment horizontal="center" vertical="center"/>
    </xf>
    <xf numFmtId="3" fontId="7" fillId="0" borderId="15" xfId="42" applyNumberFormat="1" applyFont="1" applyFill="1" applyBorder="1" applyAlignment="1">
      <alignment vertical="center"/>
    </xf>
    <xf numFmtId="164" fontId="7" fillId="0" borderId="56" xfId="47" applyNumberFormat="1" applyFont="1" applyFill="1" applyBorder="1" applyAlignment="1">
      <alignment vertical="center"/>
    </xf>
    <xf numFmtId="164" fontId="7" fillId="0" borderId="47" xfId="47" applyNumberFormat="1" applyFont="1" applyFill="1" applyBorder="1" applyAlignment="1">
      <alignment vertical="center"/>
    </xf>
    <xf numFmtId="0" fontId="7" fillId="0" borderId="0" xfId="42" applyFont="1" applyFill="1" applyAlignment="1">
      <alignment vertical="center"/>
    </xf>
    <xf numFmtId="0" fontId="5" fillId="0" borderId="21" xfId="42" applyFont="1" applyFill="1" applyBorder="1"/>
    <xf numFmtId="0" fontId="5" fillId="0" borderId="0" xfId="42" applyFont="1" applyFill="1" applyBorder="1" applyAlignment="1"/>
    <xf numFmtId="0" fontId="5" fillId="0" borderId="42" xfId="42" applyFont="1" applyFill="1" applyBorder="1" applyAlignment="1"/>
    <xf numFmtId="164" fontId="5" fillId="0" borderId="42" xfId="47" applyNumberFormat="1" applyFont="1" applyFill="1" applyBorder="1" applyAlignment="1"/>
    <xf numFmtId="0" fontId="7" fillId="0" borderId="0" xfId="42" applyFont="1" applyFill="1" applyBorder="1" applyAlignment="1">
      <alignment horizontal="center"/>
    </xf>
    <xf numFmtId="0" fontId="7" fillId="0" borderId="0" xfId="42" applyFont="1" applyFill="1" applyBorder="1" applyAlignment="1"/>
    <xf numFmtId="0" fontId="7" fillId="0" borderId="41" xfId="42" applyFont="1" applyFill="1" applyBorder="1" applyAlignment="1"/>
    <xf numFmtId="164" fontId="7" fillId="0" borderId="41" xfId="47" applyNumberFormat="1" applyFont="1" applyFill="1" applyBorder="1" applyAlignment="1"/>
    <xf numFmtId="3" fontId="5" fillId="0" borderId="10" xfId="42" applyNumberFormat="1" applyFont="1" applyBorder="1" applyAlignment="1">
      <alignment vertical="center"/>
    </xf>
    <xf numFmtId="3" fontId="5" fillId="0" borderId="17" xfId="42" applyNumberFormat="1" applyFont="1" applyBorder="1" applyAlignment="1">
      <alignment vertical="center"/>
    </xf>
    <xf numFmtId="3" fontId="5" fillId="0" borderId="0" xfId="42" applyNumberFormat="1" applyFont="1" applyFill="1" applyAlignment="1">
      <alignment vertical="center"/>
    </xf>
    <xf numFmtId="0" fontId="7" fillId="0" borderId="0" xfId="42" applyFont="1" applyFill="1" applyBorder="1" applyAlignment="1">
      <alignment vertical="center"/>
    </xf>
    <xf numFmtId="0" fontId="7" fillId="0" borderId="0" xfId="42" applyFont="1" applyFill="1" applyBorder="1" applyAlignment="1">
      <alignment horizontal="center" vertical="center"/>
    </xf>
    <xf numFmtId="3" fontId="7" fillId="0" borderId="0" xfId="42" applyNumberFormat="1" applyFont="1" applyFill="1" applyBorder="1" applyAlignment="1">
      <alignment vertical="center"/>
    </xf>
    <xf numFmtId="164" fontId="7" fillId="0" borderId="0" xfId="47" applyNumberFormat="1" applyFont="1" applyFill="1" applyBorder="1" applyAlignment="1">
      <alignment vertical="center"/>
    </xf>
    <xf numFmtId="164" fontId="5" fillId="0" borderId="0" xfId="47" applyNumberFormat="1" applyFont="1" applyFill="1" applyAlignment="1">
      <alignment vertical="center"/>
    </xf>
    <xf numFmtId="3" fontId="7" fillId="0" borderId="0" xfId="42" applyNumberFormat="1" applyFont="1" applyFill="1"/>
    <xf numFmtId="0" fontId="4" fillId="0" borderId="0" xfId="42" applyFill="1" applyAlignment="1"/>
    <xf numFmtId="0" fontId="5" fillId="0" borderId="0" xfId="42" applyFont="1" applyFill="1" applyAlignment="1">
      <alignment horizontal="right"/>
    </xf>
    <xf numFmtId="0" fontId="4" fillId="0" borderId="0" xfId="42" applyFill="1"/>
    <xf numFmtId="0" fontId="13" fillId="0" borderId="0" xfId="42" applyFont="1" applyFill="1" applyAlignment="1">
      <alignment horizontal="right"/>
    </xf>
    <xf numFmtId="0" fontId="5" fillId="0" borderId="37" xfId="42" applyFont="1" applyFill="1" applyBorder="1"/>
    <xf numFmtId="0" fontId="5" fillId="0" borderId="34" xfId="42" applyFont="1" applyFill="1" applyBorder="1"/>
    <xf numFmtId="0" fontId="5" fillId="0" borderId="36" xfId="42" applyFont="1" applyFill="1" applyBorder="1"/>
    <xf numFmtId="0" fontId="7" fillId="0" borderId="16" xfId="40" applyFont="1" applyFill="1" applyBorder="1" applyAlignment="1">
      <alignment horizontal="left" vertical="center" wrapText="1"/>
    </xf>
    <xf numFmtId="3" fontId="7" fillId="0" borderId="11" xfId="42" applyNumberFormat="1" applyFont="1" applyFill="1" applyBorder="1" applyAlignment="1">
      <alignment vertical="center" wrapText="1"/>
    </xf>
    <xf numFmtId="0" fontId="11" fillId="0" borderId="11" xfId="42" applyFont="1" applyFill="1" applyBorder="1"/>
    <xf numFmtId="0" fontId="4" fillId="0" borderId="35" xfId="42" applyFill="1" applyBorder="1"/>
    <xf numFmtId="0" fontId="5" fillId="0" borderId="33" xfId="42" applyFont="1" applyFill="1" applyBorder="1"/>
    <xf numFmtId="3" fontId="5" fillId="0" borderId="10" xfId="26" applyNumberFormat="1" applyFont="1" applyFill="1" applyBorder="1" applyAlignment="1">
      <alignment horizontal="right" vertical="center"/>
    </xf>
    <xf numFmtId="164" fontId="5" fillId="0" borderId="10" xfId="47" applyNumberFormat="1" applyFont="1" applyFill="1" applyBorder="1" applyAlignment="1">
      <alignment horizontal="right" vertical="center"/>
    </xf>
    <xf numFmtId="164" fontId="5" fillId="0" borderId="45" xfId="47" applyNumberFormat="1" applyFont="1" applyFill="1" applyBorder="1" applyAlignment="1">
      <alignment horizontal="right" vertical="center"/>
    </xf>
    <xf numFmtId="3" fontId="4" fillId="0" borderId="0" xfId="42" applyNumberFormat="1" applyFill="1"/>
    <xf numFmtId="0" fontId="0" fillId="0" borderId="13" xfId="42" applyFont="1" applyFill="1" applyBorder="1"/>
    <xf numFmtId="0" fontId="7" fillId="0" borderId="14" xfId="40" applyFont="1" applyFill="1" applyBorder="1" applyAlignment="1">
      <alignment horizontal="left" vertical="center" wrapText="1"/>
    </xf>
    <xf numFmtId="3" fontId="7" fillId="0" borderId="56" xfId="40" applyNumberFormat="1" applyFont="1" applyFill="1" applyBorder="1" applyAlignment="1">
      <alignment horizontal="right" vertical="center" wrapText="1"/>
    </xf>
    <xf numFmtId="164" fontId="7" fillId="0" borderId="15" xfId="47" applyNumberFormat="1" applyFont="1" applyFill="1" applyBorder="1" applyAlignment="1">
      <alignment horizontal="right" vertical="center"/>
    </xf>
    <xf numFmtId="164" fontId="7" fillId="0" borderId="47" xfId="47" applyNumberFormat="1" applyFont="1" applyFill="1" applyBorder="1" applyAlignment="1">
      <alignment horizontal="right" vertical="center"/>
    </xf>
    <xf numFmtId="0" fontId="7" fillId="0" borderId="21" xfId="40" applyFont="1" applyFill="1" applyBorder="1" applyAlignment="1">
      <alignment horizontal="left" vertical="center" wrapText="1"/>
    </xf>
    <xf numFmtId="3" fontId="7" fillId="0" borderId="0" xfId="40" applyNumberFormat="1" applyFont="1" applyFill="1" applyBorder="1" applyAlignment="1">
      <alignment horizontal="left" vertical="center" wrapText="1"/>
    </xf>
    <xf numFmtId="164" fontId="7" fillId="0" borderId="0" xfId="47" applyNumberFormat="1" applyFont="1" applyFill="1" applyBorder="1" applyAlignment="1">
      <alignment horizontal="right" vertical="center"/>
    </xf>
    <xf numFmtId="3" fontId="7" fillId="0" borderId="0" xfId="26" applyNumberFormat="1" applyFont="1" applyFill="1" applyBorder="1" applyAlignment="1">
      <alignment vertical="center"/>
    </xf>
    <xf numFmtId="3" fontId="11" fillId="0" borderId="0" xfId="40" applyNumberFormat="1" applyFont="1" applyFill="1" applyAlignment="1">
      <alignment horizontal="right"/>
    </xf>
    <xf numFmtId="3" fontId="9" fillId="0" borderId="0" xfId="0" applyNumberFormat="1" applyFont="1" applyFill="1"/>
    <xf numFmtId="3" fontId="9" fillId="0" borderId="0" xfId="40" applyNumberFormat="1" applyFont="1" applyFill="1" applyAlignment="1">
      <alignment horizontal="right"/>
    </xf>
    <xf numFmtId="0" fontId="20" fillId="0" borderId="0" xfId="42" applyFont="1" applyFill="1"/>
    <xf numFmtId="3" fontId="20" fillId="0" borderId="0" xfId="42" applyNumberFormat="1" applyFont="1" applyFill="1"/>
    <xf numFmtId="3" fontId="5" fillId="0" borderId="10" xfId="26" applyNumberFormat="1" applyFont="1" applyFill="1" applyBorder="1" applyAlignment="1">
      <alignment vertical="center"/>
    </xf>
    <xf numFmtId="0" fontId="4" fillId="0" borderId="0" xfId="42" applyFont="1" applyFill="1"/>
    <xf numFmtId="0" fontId="7" fillId="0" borderId="14" xfId="42" applyFont="1" applyFill="1" applyBorder="1" applyAlignment="1">
      <alignment vertical="center" wrapText="1"/>
    </xf>
    <xf numFmtId="3" fontId="7" fillId="0" borderId="56" xfId="42" applyNumberFormat="1" applyFont="1" applyFill="1" applyBorder="1" applyAlignment="1">
      <alignment vertical="center" wrapText="1"/>
    </xf>
    <xf numFmtId="0" fontId="7" fillId="0" borderId="0" xfId="42" applyFont="1" applyFill="1" applyBorder="1" applyAlignment="1">
      <alignment vertical="center" wrapText="1"/>
    </xf>
    <xf numFmtId="3" fontId="7" fillId="0" borderId="0" xfId="42" applyNumberFormat="1" applyFont="1" applyFill="1" applyBorder="1" applyAlignment="1">
      <alignment vertical="center" wrapText="1"/>
    </xf>
    <xf numFmtId="0" fontId="11" fillId="0" borderId="0" xfId="42" applyFont="1" applyFill="1"/>
    <xf numFmtId="3" fontId="11" fillId="0" borderId="0" xfId="42" applyNumberFormat="1" applyFont="1" applyFill="1"/>
    <xf numFmtId="0" fontId="19" fillId="0" borderId="0" xfId="53"/>
    <xf numFmtId="3" fontId="16" fillId="0" borderId="0" xfId="42" applyNumberFormat="1" applyFont="1" applyAlignment="1">
      <alignment horizontal="center" vertical="center" wrapText="1"/>
    </xf>
    <xf numFmtId="0" fontId="19" fillId="0" borderId="0" xfId="53" applyFont="1" applyFill="1" applyAlignment="1">
      <alignment horizontal="right"/>
    </xf>
    <xf numFmtId="0" fontId="44" fillId="0" borderId="0" xfId="53" applyFont="1" applyAlignment="1">
      <alignment horizontal="right"/>
    </xf>
    <xf numFmtId="0" fontId="19" fillId="0" borderId="0" xfId="53" applyBorder="1"/>
    <xf numFmtId="164" fontId="15" fillId="0" borderId="32" xfId="47" applyNumberFormat="1" applyFont="1" applyFill="1" applyBorder="1"/>
    <xf numFmtId="0" fontId="45" fillId="0" borderId="0" xfId="53" applyFont="1" applyBorder="1"/>
    <xf numFmtId="3" fontId="45" fillId="0" borderId="0" xfId="53" applyNumberFormat="1" applyFont="1"/>
    <xf numFmtId="0" fontId="45" fillId="0" borderId="0" xfId="53" applyFont="1"/>
    <xf numFmtId="0" fontId="46" fillId="0" borderId="13" xfId="53" applyFont="1" applyBorder="1"/>
    <xf numFmtId="0" fontId="5" fillId="0" borderId="10" xfId="53" applyFont="1" applyBorder="1"/>
    <xf numFmtId="3" fontId="5" fillId="0" borderId="10" xfId="47" applyNumberFormat="1" applyFont="1" applyFill="1" applyBorder="1"/>
    <xf numFmtId="164" fontId="5" fillId="0" borderId="45" xfId="47" applyNumberFormat="1" applyFont="1" applyFill="1" applyBorder="1"/>
    <xf numFmtId="0" fontId="46" fillId="0" borderId="0" xfId="53" applyFont="1" applyBorder="1"/>
    <xf numFmtId="0" fontId="46" fillId="0" borderId="0" xfId="53" applyFont="1"/>
    <xf numFmtId="0" fontId="46" fillId="0" borderId="21" xfId="53" applyFont="1" applyBorder="1"/>
    <xf numFmtId="0" fontId="7" fillId="0" borderId="0" xfId="53" applyFont="1" applyBorder="1" applyAlignment="1">
      <alignment horizontal="left"/>
    </xf>
    <xf numFmtId="0" fontId="15" fillId="0" borderId="13" xfId="53" applyFont="1" applyBorder="1"/>
    <xf numFmtId="3" fontId="15" fillId="0" borderId="10" xfId="47" applyNumberFormat="1" applyFont="1" applyFill="1" applyBorder="1"/>
    <xf numFmtId="3" fontId="7" fillId="0" borderId="10" xfId="53" applyNumberFormat="1" applyFont="1" applyFill="1" applyBorder="1"/>
    <xf numFmtId="3" fontId="48" fillId="0" borderId="22" xfId="53" applyNumberFormat="1" applyFont="1" applyFill="1" applyBorder="1"/>
    <xf numFmtId="0" fontId="49" fillId="0" borderId="14" xfId="53" applyFont="1" applyBorder="1"/>
    <xf numFmtId="0" fontId="16" fillId="0" borderId="15" xfId="53" applyFont="1" applyBorder="1" applyAlignment="1">
      <alignment horizontal="left"/>
    </xf>
    <xf numFmtId="3" fontId="16" fillId="0" borderId="15" xfId="53" applyNumberFormat="1" applyFont="1" applyFill="1" applyBorder="1"/>
    <xf numFmtId="0" fontId="49" fillId="0" borderId="0" xfId="53" applyFont="1" applyBorder="1"/>
    <xf numFmtId="0" fontId="49" fillId="0" borderId="0" xfId="53" applyFont="1"/>
    <xf numFmtId="0" fontId="19" fillId="0" borderId="0" xfId="53" applyFill="1"/>
    <xf numFmtId="0" fontId="9" fillId="0" borderId="0" xfId="54" applyFont="1"/>
    <xf numFmtId="3" fontId="16" fillId="0" borderId="0" xfId="42" applyNumberFormat="1" applyFont="1" applyFill="1" applyAlignment="1">
      <alignment horizontal="center" vertical="center"/>
    </xf>
    <xf numFmtId="3" fontId="50" fillId="0" borderId="0" xfId="42" applyNumberFormat="1" applyFont="1" applyAlignment="1">
      <alignment horizontal="right" vertical="center"/>
    </xf>
    <xf numFmtId="0" fontId="16" fillId="0" borderId="11" xfId="42" applyFont="1" applyFill="1" applyBorder="1" applyAlignment="1">
      <alignment horizontal="center" vertical="center" wrapText="1"/>
    </xf>
    <xf numFmtId="0" fontId="42" fillId="0" borderId="0" xfId="54" applyFont="1"/>
    <xf numFmtId="0" fontId="15" fillId="0" borderId="13" xfId="53" applyFont="1" applyBorder="1" applyAlignment="1"/>
    <xf numFmtId="0" fontId="51" fillId="0" borderId="10" xfId="53" applyFont="1" applyFill="1" applyBorder="1"/>
    <xf numFmtId="0" fontId="51" fillId="0" borderId="0" xfId="54" applyFont="1"/>
    <xf numFmtId="0" fontId="7" fillId="0" borderId="13" xfId="53" applyFont="1" applyBorder="1"/>
    <xf numFmtId="3" fontId="7" fillId="0" borderId="10" xfId="53" applyNumberFormat="1" applyFont="1" applyBorder="1"/>
    <xf numFmtId="0" fontId="5" fillId="0" borderId="13" xfId="53" applyFont="1" applyFill="1" applyBorder="1"/>
    <xf numFmtId="3" fontId="5" fillId="0" borderId="10" xfId="47" applyNumberFormat="1" applyFont="1" applyFill="1" applyBorder="1" applyAlignment="1">
      <alignment horizontal="right"/>
    </xf>
    <xf numFmtId="164" fontId="5" fillId="0" borderId="10" xfId="47" applyNumberFormat="1" applyFont="1" applyFill="1" applyBorder="1" applyAlignment="1">
      <alignment horizontal="right"/>
    </xf>
    <xf numFmtId="3" fontId="9" fillId="0" borderId="0" xfId="54" applyNumberFormat="1" applyFont="1"/>
    <xf numFmtId="3" fontId="5" fillId="0" borderId="10" xfId="53" applyNumberFormat="1" applyFont="1" applyBorder="1"/>
    <xf numFmtId="3" fontId="5" fillId="0" borderId="10" xfId="53" applyNumberFormat="1" applyFont="1" applyFill="1" applyBorder="1"/>
    <xf numFmtId="0" fontId="7" fillId="0" borderId="13" xfId="53" applyFont="1" applyFill="1" applyBorder="1"/>
    <xf numFmtId="0" fontId="5" fillId="0" borderId="13" xfId="53" applyFont="1" applyBorder="1"/>
    <xf numFmtId="3" fontId="15" fillId="0" borderId="10" xfId="53" applyNumberFormat="1" applyFont="1" applyBorder="1"/>
    <xf numFmtId="3" fontId="15" fillId="0" borderId="10" xfId="53" applyNumberFormat="1" applyFont="1" applyFill="1" applyBorder="1"/>
    <xf numFmtId="3" fontId="7" fillId="0" borderId="10" xfId="53" applyNumberFormat="1" applyFont="1" applyBorder="1" applyAlignment="1">
      <alignment horizontal="left"/>
    </xf>
    <xf numFmtId="3" fontId="7" fillId="0" borderId="10" xfId="53" applyNumberFormat="1" applyFont="1" applyFill="1" applyBorder="1" applyAlignment="1">
      <alignment horizontal="left"/>
    </xf>
    <xf numFmtId="0" fontId="16" fillId="0" borderId="14" xfId="53" applyFont="1" applyBorder="1" applyAlignment="1">
      <alignment horizontal="left" wrapText="1"/>
    </xf>
    <xf numFmtId="3" fontId="16" fillId="0" borderId="15" xfId="47" applyNumberFormat="1" applyFont="1" applyFill="1" applyBorder="1"/>
    <xf numFmtId="164" fontId="16" fillId="0" borderId="15" xfId="47" applyNumberFormat="1" applyFont="1" applyFill="1" applyBorder="1"/>
    <xf numFmtId="3" fontId="16" fillId="0" borderId="15" xfId="47" applyNumberFormat="1" applyFont="1" applyFill="1" applyBorder="1" applyAlignment="1">
      <alignment horizontal="right"/>
    </xf>
    <xf numFmtId="0" fontId="52" fillId="0" borderId="14" xfId="53" applyFont="1" applyBorder="1" applyAlignment="1">
      <alignment horizontal="left"/>
    </xf>
    <xf numFmtId="3" fontId="52" fillId="0" borderId="15" xfId="53" applyNumberFormat="1" applyFont="1" applyFill="1" applyBorder="1"/>
    <xf numFmtId="0" fontId="53" fillId="0" borderId="0" xfId="54" applyFont="1"/>
    <xf numFmtId="0" fontId="9" fillId="0" borderId="0" xfId="54" applyFont="1" applyFill="1"/>
    <xf numFmtId="164" fontId="7" fillId="0" borderId="41" xfId="47" applyNumberFormat="1" applyFont="1" applyFill="1" applyBorder="1"/>
    <xf numFmtId="3" fontId="13" fillId="0" borderId="39" xfId="42" applyNumberFormat="1" applyFont="1" applyFill="1" applyBorder="1"/>
    <xf numFmtId="3" fontId="13" fillId="0" borderId="32" xfId="42" applyNumberFormat="1" applyFont="1" applyFill="1" applyBorder="1"/>
    <xf numFmtId="3" fontId="13" fillId="0" borderId="32" xfId="42" applyNumberFormat="1" applyFont="1" applyFill="1" applyBorder="1" applyAlignment="1">
      <alignment horizontal="right"/>
    </xf>
    <xf numFmtId="164" fontId="13" fillId="0" borderId="32" xfId="47" applyNumberFormat="1" applyFont="1" applyFill="1" applyBorder="1"/>
    <xf numFmtId="3" fontId="9" fillId="0" borderId="13" xfId="42" applyNumberFormat="1" applyFont="1" applyFill="1" applyBorder="1"/>
    <xf numFmtId="3" fontId="9" fillId="0" borderId="10" xfId="42" applyNumberFormat="1" applyFont="1" applyFill="1" applyBorder="1" applyAlignment="1">
      <alignment horizontal="center"/>
    </xf>
    <xf numFmtId="3" fontId="9" fillId="0" borderId="10" xfId="42" applyNumberFormat="1" applyFont="1" applyFill="1" applyBorder="1"/>
    <xf numFmtId="164" fontId="9" fillId="0" borderId="18" xfId="47" applyNumberFormat="1" applyFont="1" applyFill="1" applyBorder="1"/>
    <xf numFmtId="165" fontId="5" fillId="0" borderId="10" xfId="42" applyNumberFormat="1" applyFont="1" applyFill="1" applyBorder="1" applyAlignment="1">
      <alignment horizontal="right"/>
    </xf>
    <xf numFmtId="165" fontId="5" fillId="0" borderId="20" xfId="42" applyNumberFormat="1" applyFont="1" applyFill="1" applyBorder="1"/>
    <xf numFmtId="3" fontId="9" fillId="0" borderId="0" xfId="42" applyNumberFormat="1" applyFont="1" applyFill="1"/>
    <xf numFmtId="165" fontId="5" fillId="0" borderId="0" xfId="42" applyNumberFormat="1" applyFont="1" applyFill="1"/>
    <xf numFmtId="3" fontId="8" fillId="0" borderId="10" xfId="41" applyNumberFormat="1" applyFont="1" applyBorder="1" applyAlignment="1">
      <alignment vertical="center"/>
    </xf>
    <xf numFmtId="3" fontId="8" fillId="0" borderId="10" xfId="41" applyNumberFormat="1" applyFont="1" applyBorder="1" applyAlignment="1">
      <alignment vertical="center" wrapText="1"/>
    </xf>
    <xf numFmtId="3" fontId="8" fillId="0" borderId="13" xfId="41" applyNumberFormat="1" applyFont="1" applyFill="1" applyBorder="1" applyAlignment="1">
      <alignment vertical="center"/>
    </xf>
    <xf numFmtId="3" fontId="5" fillId="0" borderId="32" xfId="41" applyNumberFormat="1" applyFont="1" applyFill="1" applyBorder="1" applyAlignment="1">
      <alignment vertical="center"/>
    </xf>
    <xf numFmtId="0" fontId="5" fillId="0" borderId="19" xfId="41" applyFont="1" applyFill="1" applyBorder="1" applyAlignment="1">
      <alignment vertical="center" wrapText="1"/>
    </xf>
    <xf numFmtId="3" fontId="5" fillId="0" borderId="54" xfId="41" applyNumberFormat="1" applyFont="1" applyFill="1" applyBorder="1" applyAlignment="1">
      <alignment vertical="center" wrapText="1"/>
    </xf>
    <xf numFmtId="3" fontId="5" fillId="0" borderId="20" xfId="41" applyNumberFormat="1" applyFont="1" applyFill="1" applyBorder="1" applyAlignment="1">
      <alignment vertical="center" wrapText="1"/>
    </xf>
    <xf numFmtId="164" fontId="5" fillId="0" borderId="20" xfId="47" applyNumberFormat="1" applyFont="1" applyFill="1" applyBorder="1" applyAlignment="1">
      <alignment vertical="center" wrapText="1"/>
    </xf>
    <xf numFmtId="164" fontId="41" fillId="0" borderId="10" xfId="47" applyNumberFormat="1" applyFont="1" applyFill="1" applyBorder="1"/>
    <xf numFmtId="3" fontId="9" fillId="0" borderId="10" xfId="41" applyNumberFormat="1" applyFont="1" applyFill="1" applyBorder="1" applyAlignment="1">
      <alignment vertical="center" wrapText="1"/>
    </xf>
    <xf numFmtId="3" fontId="41" fillId="0" borderId="10" xfId="41" applyNumberFormat="1" applyFont="1" applyFill="1" applyBorder="1" applyAlignment="1">
      <alignment vertical="center" wrapText="1"/>
    </xf>
    <xf numFmtId="164" fontId="40" fillId="0" borderId="10" xfId="47" applyNumberFormat="1" applyFont="1" applyFill="1" applyBorder="1"/>
    <xf numFmtId="3" fontId="40" fillId="0" borderId="10" xfId="41" applyNumberFormat="1" applyFont="1" applyFill="1" applyBorder="1" applyAlignment="1">
      <alignment vertical="center" wrapText="1"/>
    </xf>
    <xf numFmtId="164" fontId="41" fillId="0" borderId="18" xfId="47" applyNumberFormat="1" applyFont="1" applyFill="1" applyBorder="1"/>
    <xf numFmtId="164" fontId="40" fillId="0" borderId="18" xfId="47" applyNumberFormat="1" applyFont="1" applyFill="1" applyBorder="1"/>
    <xf numFmtId="0" fontId="5" fillId="0" borderId="16" xfId="41" applyFont="1" applyFill="1" applyBorder="1" applyAlignment="1">
      <alignment vertical="center" wrapText="1"/>
    </xf>
    <xf numFmtId="3" fontId="5" fillId="0" borderId="11" xfId="41" applyNumberFormat="1" applyFont="1" applyFill="1" applyBorder="1"/>
    <xf numFmtId="0" fontId="13" fillId="0" borderId="0" xfId="0" applyFont="1" applyFill="1" applyAlignment="1">
      <alignment vertical="center"/>
    </xf>
    <xf numFmtId="3" fontId="13" fillId="0" borderId="10" xfId="41" applyNumberFormat="1" applyFont="1" applyFill="1" applyBorder="1" applyAlignment="1">
      <alignment horizontal="right" vertical="center" wrapText="1"/>
    </xf>
    <xf numFmtId="3" fontId="13" fillId="0" borderId="0" xfId="0" applyNumberFormat="1" applyFont="1" applyFill="1" applyAlignment="1">
      <alignment vertical="center"/>
    </xf>
    <xf numFmtId="3" fontId="13" fillId="0" borderId="10" xfId="41" applyNumberFormat="1" applyFont="1" applyFill="1" applyBorder="1" applyAlignment="1">
      <alignment vertical="center"/>
    </xf>
    <xf numFmtId="3" fontId="13" fillId="0" borderId="29" xfId="41" applyNumberFormat="1" applyFont="1" applyFill="1" applyBorder="1" applyAlignment="1">
      <alignment vertical="center"/>
    </xf>
    <xf numFmtId="43" fontId="13" fillId="0" borderId="0" xfId="26" applyFont="1" applyFill="1" applyAlignment="1">
      <alignment vertical="center"/>
    </xf>
    <xf numFmtId="3" fontId="13" fillId="0" borderId="15" xfId="41" applyNumberFormat="1" applyFont="1" applyFill="1" applyBorder="1" applyAlignment="1">
      <alignment vertical="center"/>
    </xf>
    <xf numFmtId="3" fontId="7" fillId="0" borderId="20" xfId="41" applyNumberFormat="1" applyFont="1" applyBorder="1" applyAlignment="1">
      <alignment horizontal="center" vertical="center" wrapText="1"/>
    </xf>
    <xf numFmtId="3" fontId="7" fillId="0" borderId="58" xfId="41" applyNumberFormat="1" applyFont="1" applyBorder="1" applyAlignment="1">
      <alignment horizontal="center" vertical="center" wrapText="1"/>
    </xf>
    <xf numFmtId="0" fontId="7" fillId="0" borderId="0" xfId="42" applyFont="1" applyFill="1" applyBorder="1" applyAlignment="1">
      <alignment horizontal="center" vertical="center" wrapText="1"/>
    </xf>
    <xf numFmtId="0" fontId="16" fillId="0" borderId="39" xfId="42" applyFont="1" applyFill="1" applyBorder="1" applyAlignment="1">
      <alignment horizontal="center" vertical="center"/>
    </xf>
    <xf numFmtId="0" fontId="7" fillId="0" borderId="32" xfId="42" applyFont="1" applyFill="1" applyBorder="1" applyAlignment="1">
      <alignment horizontal="center" vertical="center" wrapText="1"/>
    </xf>
    <xf numFmtId="3" fontId="7" fillId="0" borderId="32" xfId="42" applyNumberFormat="1" applyFont="1" applyFill="1" applyBorder="1" applyAlignment="1">
      <alignment horizontal="center" vertical="center" wrapText="1"/>
    </xf>
    <xf numFmtId="3" fontId="16" fillId="0" borderId="0" xfId="42" applyNumberFormat="1" applyFont="1" applyFill="1" applyAlignment="1">
      <alignment horizontal="center" vertical="center" wrapText="1"/>
    </xf>
    <xf numFmtId="0" fontId="7" fillId="0" borderId="39" xfId="42" applyFont="1" applyFill="1" applyBorder="1" applyAlignment="1">
      <alignment horizontal="center" vertical="center"/>
    </xf>
    <xf numFmtId="3" fontId="7" fillId="0" borderId="17" xfId="42" applyNumberFormat="1" applyFont="1" applyFill="1" applyBorder="1" applyAlignment="1">
      <alignment horizontal="center" vertical="center" wrapText="1"/>
    </xf>
    <xf numFmtId="3" fontId="7" fillId="0" borderId="21" xfId="42" applyNumberFormat="1" applyFont="1" applyFill="1" applyBorder="1"/>
    <xf numFmtId="3" fontId="13" fillId="0" borderId="0" xfId="26" applyNumberFormat="1" applyFont="1" applyAlignment="1">
      <alignment horizontal="right"/>
    </xf>
    <xf numFmtId="3" fontId="5" fillId="0" borderId="17" xfId="52" applyNumberFormat="1" applyFont="1" applyBorder="1" applyAlignment="1">
      <alignment vertical="center"/>
    </xf>
    <xf numFmtId="164" fontId="5" fillId="0" borderId="35" xfId="47" applyNumberFormat="1" applyFont="1" applyBorder="1" applyAlignment="1">
      <alignment vertical="center"/>
    </xf>
    <xf numFmtId="164" fontId="7" fillId="0" borderId="47" xfId="47" applyNumberFormat="1" applyFont="1" applyBorder="1" applyAlignment="1">
      <alignment vertical="center"/>
    </xf>
    <xf numFmtId="3" fontId="13" fillId="0" borderId="0" xfId="42" applyNumberFormat="1" applyFont="1" applyAlignment="1">
      <alignment horizontal="right"/>
    </xf>
    <xf numFmtId="3" fontId="5" fillId="0" borderId="14" xfId="42" applyNumberFormat="1" applyFont="1" applyBorder="1" applyAlignment="1">
      <alignment horizontal="center" vertical="center" wrapText="1"/>
    </xf>
    <xf numFmtId="3" fontId="7" fillId="0" borderId="15" xfId="42" applyNumberFormat="1" applyFont="1" applyBorder="1" applyAlignment="1">
      <alignment horizontal="center" vertical="center" wrapText="1"/>
    </xf>
    <xf numFmtId="3" fontId="7" fillId="0" borderId="62" xfId="42" applyNumberFormat="1" applyFont="1" applyBorder="1" applyAlignment="1">
      <alignment horizontal="center" vertical="center" wrapText="1"/>
    </xf>
    <xf numFmtId="0" fontId="4" fillId="0" borderId="31" xfId="42" applyFill="1" applyBorder="1"/>
    <xf numFmtId="164" fontId="7" fillId="0" borderId="44" xfId="47" applyNumberFormat="1" applyFont="1" applyBorder="1" applyAlignment="1">
      <alignment horizontal="right" vertical="center" wrapText="1"/>
    </xf>
    <xf numFmtId="164" fontId="5" fillId="0" borderId="35" xfId="47" applyNumberFormat="1" applyFont="1" applyFill="1" applyBorder="1"/>
    <xf numFmtId="164" fontId="5" fillId="0" borderId="59" xfId="47" applyNumberFormat="1" applyFont="1" applyBorder="1"/>
    <xf numFmtId="164" fontId="43" fillId="0" borderId="47" xfId="47" applyNumberFormat="1" applyFont="1" applyBorder="1" applyAlignment="1">
      <alignment vertical="center"/>
    </xf>
    <xf numFmtId="164" fontId="7" fillId="0" borderId="15" xfId="47" applyNumberFormat="1" applyFont="1" applyBorder="1" applyAlignment="1">
      <alignment horizontal="right" vertical="center" wrapText="1"/>
    </xf>
    <xf numFmtId="164" fontId="5" fillId="0" borderId="49" xfId="47" applyNumberFormat="1" applyFont="1" applyFill="1" applyBorder="1" applyAlignment="1"/>
    <xf numFmtId="164" fontId="7" fillId="0" borderId="35" xfId="47" applyNumberFormat="1" applyFont="1" applyFill="1" applyBorder="1" applyAlignment="1"/>
    <xf numFmtId="0" fontId="5" fillId="0" borderId="22" xfId="42" applyFont="1" applyFill="1" applyBorder="1" applyAlignment="1">
      <alignment vertical="center"/>
    </xf>
    <xf numFmtId="0" fontId="5" fillId="0" borderId="23" xfId="42" applyFont="1" applyFill="1" applyBorder="1" applyAlignment="1">
      <alignment vertical="center"/>
    </xf>
    <xf numFmtId="3" fontId="5" fillId="0" borderId="10" xfId="42" applyNumberFormat="1" applyFont="1" applyFill="1" applyBorder="1" applyAlignment="1">
      <alignment vertical="center"/>
    </xf>
    <xf numFmtId="3" fontId="5" fillId="0" borderId="17" xfId="42" applyNumberFormat="1" applyFont="1" applyFill="1" applyBorder="1" applyAlignment="1">
      <alignment vertical="center"/>
    </xf>
    <xf numFmtId="164" fontId="7" fillId="0" borderId="24" xfId="47" applyNumberFormat="1" applyFont="1" applyFill="1" applyBorder="1" applyAlignment="1">
      <alignment horizontal="right" vertical="center"/>
    </xf>
    <xf numFmtId="3" fontId="5" fillId="0" borderId="11" xfId="26" applyNumberFormat="1" applyFont="1" applyFill="1" applyBorder="1" applyAlignment="1">
      <alignment vertical="center"/>
    </xf>
    <xf numFmtId="164" fontId="3" fillId="0" borderId="10" xfId="47" applyNumberFormat="1" applyFont="1" applyFill="1" applyBorder="1" applyAlignment="1">
      <alignment horizontal="right" vertical="center"/>
    </xf>
    <xf numFmtId="164" fontId="3" fillId="0" borderId="18" xfId="47" applyNumberFormat="1" applyFont="1" applyFill="1" applyBorder="1" applyAlignment="1">
      <alignment horizontal="right" vertical="center"/>
    </xf>
    <xf numFmtId="164" fontId="3" fillId="0" borderId="17" xfId="47" applyNumberFormat="1" applyFont="1" applyFill="1" applyBorder="1" applyAlignment="1">
      <alignment horizontal="right" vertical="center"/>
    </xf>
    <xf numFmtId="164" fontId="3" fillId="0" borderId="64" xfId="47" applyNumberFormat="1" applyFont="1" applyFill="1" applyBorder="1" applyAlignment="1">
      <alignment horizontal="right" vertical="center"/>
    </xf>
    <xf numFmtId="0" fontId="15" fillId="0" borderId="39" xfId="53" applyFont="1" applyBorder="1"/>
    <xf numFmtId="0" fontId="15" fillId="0" borderId="32" xfId="53" applyFont="1" applyBorder="1"/>
    <xf numFmtId="3" fontId="15" fillId="0" borderId="32" xfId="47" applyNumberFormat="1" applyFont="1" applyFill="1" applyBorder="1"/>
    <xf numFmtId="0" fontId="46" fillId="0" borderId="13" xfId="53" applyFont="1" applyFill="1" applyBorder="1"/>
    <xf numFmtId="0" fontId="5" fillId="0" borderId="10" xfId="53" applyFont="1" applyFill="1" applyBorder="1"/>
    <xf numFmtId="0" fontId="46" fillId="0" borderId="0" xfId="53" applyFont="1" applyFill="1" applyBorder="1"/>
    <xf numFmtId="3" fontId="45" fillId="0" borderId="0" xfId="53" applyNumberFormat="1" applyFont="1" applyFill="1"/>
    <xf numFmtId="0" fontId="46" fillId="0" borderId="0" xfId="53" applyFont="1" applyFill="1"/>
    <xf numFmtId="3" fontId="5" fillId="0" borderId="25" xfId="53" applyNumberFormat="1" applyFont="1" applyFill="1" applyBorder="1"/>
    <xf numFmtId="0" fontId="15" fillId="0" borderId="13" xfId="53" applyFont="1" applyFill="1" applyBorder="1"/>
    <xf numFmtId="0" fontId="15" fillId="0" borderId="10" xfId="53" applyFont="1" applyFill="1" applyBorder="1" applyAlignment="1">
      <alignment wrapText="1"/>
    </xf>
    <xf numFmtId="0" fontId="15" fillId="0" borderId="10" xfId="53" applyFont="1" applyFill="1" applyBorder="1" applyAlignment="1">
      <alignment horizontal="left"/>
    </xf>
    <xf numFmtId="0" fontId="45" fillId="0" borderId="0" xfId="53" applyFont="1" applyFill="1" applyBorder="1"/>
    <xf numFmtId="0" fontId="45" fillId="0" borderId="0" xfId="53" applyFont="1" applyFill="1"/>
    <xf numFmtId="0" fontId="47" fillId="0" borderId="13" xfId="53" applyFont="1" applyFill="1" applyBorder="1"/>
    <xf numFmtId="0" fontId="48" fillId="0" borderId="10" xfId="53" applyFont="1" applyFill="1" applyBorder="1"/>
    <xf numFmtId="164" fontId="16" fillId="0" borderId="62" xfId="47" applyNumberFormat="1" applyFont="1" applyFill="1" applyBorder="1"/>
    <xf numFmtId="0" fontId="16" fillId="0" borderId="0" xfId="53" applyFont="1" applyBorder="1" applyAlignment="1">
      <alignment horizontal="left"/>
    </xf>
    <xf numFmtId="3" fontId="16" fillId="0" borderId="0" xfId="53" applyNumberFormat="1" applyFont="1" applyFill="1" applyBorder="1"/>
    <xf numFmtId="164" fontId="16" fillId="0" borderId="0" xfId="47" applyNumberFormat="1" applyFont="1" applyFill="1" applyBorder="1"/>
    <xf numFmtId="0" fontId="9" fillId="0" borderId="0" xfId="54" applyFont="1" applyBorder="1"/>
    <xf numFmtId="0" fontId="5" fillId="0" borderId="0" xfId="54" applyFont="1"/>
    <xf numFmtId="0" fontId="16" fillId="0" borderId="16" xfId="53" applyFont="1" applyBorder="1" applyAlignment="1">
      <alignment horizontal="left" vertical="center"/>
    </xf>
    <xf numFmtId="0" fontId="42" fillId="0" borderId="11" xfId="54" applyFont="1" applyBorder="1"/>
    <xf numFmtId="0" fontId="16" fillId="0" borderId="61" xfId="42" applyFont="1" applyFill="1" applyBorder="1" applyAlignment="1">
      <alignment horizontal="center" vertical="center" wrapText="1"/>
    </xf>
    <xf numFmtId="0" fontId="51" fillId="0" borderId="10" xfId="54" applyFont="1" applyBorder="1"/>
    <xf numFmtId="0" fontId="51" fillId="0" borderId="64" xfId="53" applyFont="1" applyFill="1" applyBorder="1"/>
    <xf numFmtId="0" fontId="9" fillId="0" borderId="10" xfId="54" applyFont="1" applyBorder="1"/>
    <xf numFmtId="3" fontId="7" fillId="0" borderId="18" xfId="53" applyNumberFormat="1" applyFont="1" applyBorder="1"/>
    <xf numFmtId="164" fontId="5" fillId="0" borderId="18" xfId="47" applyNumberFormat="1" applyFont="1" applyFill="1" applyBorder="1" applyAlignment="1">
      <alignment horizontal="right"/>
    </xf>
    <xf numFmtId="164" fontId="7" fillId="0" borderId="10" xfId="47" applyNumberFormat="1" applyFont="1" applyBorder="1"/>
    <xf numFmtId="164" fontId="7" fillId="0" borderId="18" xfId="47" applyNumberFormat="1" applyFont="1" applyBorder="1"/>
    <xf numFmtId="3" fontId="9" fillId="0" borderId="0" xfId="54" applyNumberFormat="1" applyFont="1" applyFill="1"/>
    <xf numFmtId="0" fontId="9" fillId="0" borderId="10" xfId="54" applyFont="1" applyFill="1" applyBorder="1"/>
    <xf numFmtId="164" fontId="15" fillId="0" borderId="10" xfId="47" applyNumberFormat="1" applyFont="1" applyBorder="1"/>
    <xf numFmtId="164" fontId="15" fillId="0" borderId="18" xfId="47" applyNumberFormat="1" applyFont="1" applyBorder="1"/>
    <xf numFmtId="164" fontId="7" fillId="0" borderId="10" xfId="47" applyNumberFormat="1" applyFont="1" applyBorder="1" applyAlignment="1">
      <alignment horizontal="left"/>
    </xf>
    <xf numFmtId="164" fontId="7" fillId="0" borderId="18" xfId="47" applyNumberFormat="1" applyFont="1" applyBorder="1" applyAlignment="1">
      <alignment horizontal="left"/>
    </xf>
    <xf numFmtId="0" fontId="15" fillId="0" borderId="19" xfId="53" applyFont="1" applyBorder="1"/>
    <xf numFmtId="3" fontId="15" fillId="0" borderId="20" xfId="53" applyNumberFormat="1" applyFont="1" applyBorder="1"/>
    <xf numFmtId="3" fontId="15" fillId="0" borderId="20" xfId="53" applyNumberFormat="1" applyFont="1" applyFill="1" applyBorder="1"/>
    <xf numFmtId="164" fontId="15" fillId="0" borderId="20" xfId="47" applyNumberFormat="1" applyFont="1" applyBorder="1"/>
    <xf numFmtId="164" fontId="15" fillId="0" borderId="58" xfId="47" applyNumberFormat="1" applyFont="1" applyBorder="1"/>
    <xf numFmtId="3" fontId="5" fillId="0" borderId="0" xfId="54" applyNumberFormat="1" applyFont="1" applyFill="1"/>
    <xf numFmtId="3" fontId="42" fillId="0" borderId="0" xfId="54" applyNumberFormat="1" applyFont="1" applyFill="1"/>
    <xf numFmtId="0" fontId="37" fillId="0" borderId="0" xfId="0" applyFont="1" applyFill="1" applyBorder="1"/>
    <xf numFmtId="3" fontId="54" fillId="0" borderId="0" xfId="54" applyNumberFormat="1" applyFont="1" applyFill="1"/>
    <xf numFmtId="166" fontId="0" fillId="0" borderId="0" xfId="0" applyNumberFormat="1" applyAlignment="1"/>
    <xf numFmtId="4" fontId="0" fillId="0" borderId="0" xfId="0" applyNumberFormat="1"/>
    <xf numFmtId="164" fontId="13" fillId="0" borderId="68" xfId="47" applyNumberFormat="1" applyFont="1" applyFill="1" applyBorder="1"/>
    <xf numFmtId="164" fontId="9" fillId="0" borderId="45" xfId="47" applyNumberFormat="1" applyFont="1" applyFill="1" applyBorder="1"/>
    <xf numFmtId="164" fontId="5" fillId="0" borderId="52" xfId="47" applyNumberFormat="1" applyFont="1" applyFill="1" applyBorder="1"/>
    <xf numFmtId="3" fontId="6" fillId="0" borderId="0" xfId="42" applyNumberFormat="1" applyFont="1" applyAlignment="1">
      <alignment horizontal="center"/>
    </xf>
    <xf numFmtId="0" fontId="6" fillId="0" borderId="0" xfId="42" applyFont="1" applyFill="1" applyBorder="1" applyAlignment="1">
      <alignment horizontal="center"/>
    </xf>
    <xf numFmtId="0" fontId="47" fillId="0" borderId="21" xfId="53" applyFont="1" applyBorder="1"/>
    <xf numFmtId="0" fontId="47" fillId="0" borderId="0" xfId="53" applyFont="1" applyBorder="1"/>
    <xf numFmtId="0" fontId="46" fillId="0" borderId="26" xfId="53" applyFont="1" applyFill="1" applyBorder="1"/>
    <xf numFmtId="164" fontId="13" fillId="0" borderId="62" xfId="47" applyNumberFormat="1" applyFont="1" applyFill="1" applyBorder="1"/>
    <xf numFmtId="0" fontId="15" fillId="0" borderId="13" xfId="53" applyFont="1" applyFill="1" applyBorder="1" applyAlignment="1">
      <alignment vertical="top"/>
    </xf>
    <xf numFmtId="164" fontId="15" fillId="0" borderId="68" xfId="47" applyNumberFormat="1" applyFont="1" applyFill="1" applyBorder="1"/>
    <xf numFmtId="164" fontId="13" fillId="0" borderId="45" xfId="47" applyNumberFormat="1" applyFont="1" applyFill="1" applyBorder="1"/>
    <xf numFmtId="164" fontId="13" fillId="0" borderId="10" xfId="47" applyNumberFormat="1" applyFont="1" applyFill="1" applyBorder="1"/>
    <xf numFmtId="164" fontId="55" fillId="0" borderId="47" xfId="47" applyNumberFormat="1" applyFont="1" applyFill="1" applyBorder="1"/>
    <xf numFmtId="164" fontId="55" fillId="0" borderId="15" xfId="47" applyNumberFormat="1" applyFont="1" applyFill="1" applyBorder="1"/>
    <xf numFmtId="164" fontId="5" fillId="0" borderId="65" xfId="47" applyNumberFormat="1" applyFont="1" applyFill="1" applyBorder="1"/>
    <xf numFmtId="164" fontId="5" fillId="0" borderId="25" xfId="47" applyNumberFormat="1" applyFont="1" applyFill="1" applyBorder="1"/>
    <xf numFmtId="0" fontId="0" fillId="0" borderId="28" xfId="42" applyFont="1" applyFill="1" applyBorder="1"/>
    <xf numFmtId="3" fontId="5" fillId="0" borderId="55" xfId="26" applyNumberFormat="1" applyFont="1" applyFill="1" applyBorder="1" applyAlignment="1">
      <alignment horizontal="right" vertical="center"/>
    </xf>
    <xf numFmtId="3" fontId="5" fillId="0" borderId="69" xfId="26" applyNumberFormat="1" applyFont="1" applyFill="1" applyBorder="1" applyAlignment="1">
      <alignment horizontal="right" vertical="center"/>
    </xf>
    <xf numFmtId="0" fontId="0" fillId="0" borderId="12" xfId="42" applyFont="1" applyFill="1" applyBorder="1"/>
    <xf numFmtId="3" fontId="5" fillId="0" borderId="17" xfId="26" applyNumberFormat="1" applyFont="1" applyFill="1" applyBorder="1" applyAlignment="1">
      <alignment horizontal="right" vertical="center"/>
    </xf>
    <xf numFmtId="164" fontId="5" fillId="0" borderId="17" xfId="47" applyNumberFormat="1" applyFont="1" applyFill="1" applyBorder="1" applyAlignment="1">
      <alignment horizontal="right" vertical="center"/>
    </xf>
    <xf numFmtId="164" fontId="5" fillId="0" borderId="59" xfId="47" applyNumberFormat="1" applyFont="1" applyFill="1" applyBorder="1" applyAlignment="1">
      <alignment horizontal="right" vertical="center"/>
    </xf>
    <xf numFmtId="164" fontId="5" fillId="0" borderId="32" xfId="47" applyNumberFormat="1" applyFont="1" applyBorder="1" applyAlignment="1">
      <alignment vertical="center"/>
    </xf>
    <xf numFmtId="3" fontId="5" fillId="0" borderId="70" xfId="52" applyNumberFormat="1" applyFont="1" applyBorder="1" applyAlignment="1">
      <alignment vertical="center" wrapText="1"/>
    </xf>
    <xf numFmtId="3" fontId="5" fillId="0" borderId="31" xfId="52" applyNumberFormat="1" applyFont="1" applyFill="1" applyBorder="1" applyAlignment="1">
      <alignment vertical="center"/>
    </xf>
    <xf numFmtId="164" fontId="5" fillId="0" borderId="31" xfId="47" applyNumberFormat="1" applyFont="1" applyBorder="1" applyAlignment="1">
      <alignment vertical="center"/>
    </xf>
    <xf numFmtId="3" fontId="5" fillId="0" borderId="20" xfId="52" applyNumberFormat="1" applyFont="1" applyBorder="1" applyAlignment="1">
      <alignment vertical="center"/>
    </xf>
    <xf numFmtId="164" fontId="5" fillId="0" borderId="20" xfId="47" applyNumberFormat="1" applyFont="1" applyBorder="1" applyAlignment="1">
      <alignment vertical="center"/>
    </xf>
    <xf numFmtId="3" fontId="54" fillId="0" borderId="0" xfId="42" applyNumberFormat="1" applyFont="1" applyFill="1"/>
    <xf numFmtId="3" fontId="8" fillId="0" borderId="12" xfId="41" applyNumberFormat="1" applyFont="1" applyBorder="1" applyAlignment="1">
      <alignment vertical="center"/>
    </xf>
    <xf numFmtId="3" fontId="8" fillId="0" borderId="17" xfId="41" applyNumberFormat="1" applyFont="1" applyFill="1" applyBorder="1" applyAlignment="1">
      <alignment horizontal="right" vertical="center"/>
    </xf>
    <xf numFmtId="164" fontId="8" fillId="0" borderId="17" xfId="47" applyNumberFormat="1" applyFont="1" applyBorder="1" applyAlignment="1">
      <alignment horizontal="right" vertical="center"/>
    </xf>
    <xf numFmtId="3" fontId="7" fillId="0" borderId="14" xfId="41" applyNumberFormat="1" applyFont="1" applyBorder="1" applyAlignment="1">
      <alignment horizontal="left" vertical="center" wrapText="1"/>
    </xf>
    <xf numFmtId="3" fontId="7" fillId="0" borderId="15" xfId="41" applyNumberFormat="1" applyFont="1" applyFill="1" applyBorder="1" applyAlignment="1">
      <alignment horizontal="right" vertical="center" wrapText="1"/>
    </xf>
    <xf numFmtId="164" fontId="5" fillId="0" borderId="32" xfId="47" applyNumberFormat="1" applyFont="1" applyBorder="1" applyAlignment="1">
      <alignment vertical="center" wrapText="1"/>
    </xf>
    <xf numFmtId="164" fontId="5" fillId="0" borderId="44" xfId="47" applyNumberFormat="1" applyFont="1" applyBorder="1" applyAlignment="1">
      <alignment vertical="center" wrapText="1"/>
    </xf>
    <xf numFmtId="3" fontId="7" fillId="0" borderId="20" xfId="41" applyNumberFormat="1" applyFont="1" applyFill="1" applyBorder="1" applyAlignment="1">
      <alignment horizontal="center" vertical="center" wrapText="1"/>
    </xf>
    <xf numFmtId="164" fontId="5" fillId="0" borderId="32" xfId="47" applyNumberFormat="1" applyFont="1" applyFill="1" applyBorder="1"/>
    <xf numFmtId="0" fontId="9" fillId="0" borderId="12" xfId="41" applyFont="1" applyFill="1" applyBorder="1" applyAlignment="1">
      <alignment vertical="center" wrapText="1"/>
    </xf>
    <xf numFmtId="3" fontId="9" fillId="0" borderId="17" xfId="41" applyNumberFormat="1" applyFont="1" applyFill="1" applyBorder="1"/>
    <xf numFmtId="164" fontId="9" fillId="0" borderId="17" xfId="47" applyNumberFormat="1" applyFont="1" applyFill="1" applyBorder="1"/>
    <xf numFmtId="3" fontId="9" fillId="0" borderId="53" xfId="41" applyNumberFormat="1" applyFont="1" applyFill="1" applyBorder="1"/>
    <xf numFmtId="164" fontId="5" fillId="0" borderId="40" xfId="47" applyNumberFormat="1" applyFont="1" applyFill="1" applyBorder="1"/>
    <xf numFmtId="164" fontId="9" fillId="0" borderId="64" xfId="47" applyNumberFormat="1" applyFont="1" applyFill="1" applyBorder="1"/>
    <xf numFmtId="164" fontId="40" fillId="0" borderId="62" xfId="47" applyNumberFormat="1" applyFont="1" applyFill="1" applyBorder="1"/>
    <xf numFmtId="164" fontId="13" fillId="0" borderId="62" xfId="47" applyNumberFormat="1" applyFont="1" applyFill="1" applyBorder="1" applyAlignment="1">
      <alignment horizontal="right" vertical="center"/>
    </xf>
    <xf numFmtId="3" fontId="5" fillId="0" borderId="17" xfId="41" applyNumberFormat="1" applyFont="1" applyFill="1" applyBorder="1" applyAlignment="1">
      <alignment vertical="center"/>
    </xf>
    <xf numFmtId="164" fontId="13" fillId="0" borderId="11" xfId="47" applyNumberFormat="1" applyFont="1" applyFill="1" applyBorder="1" applyAlignment="1">
      <alignment vertical="center"/>
    </xf>
    <xf numFmtId="164" fontId="13" fillId="0" borderId="35" xfId="47" applyNumberFormat="1" applyFont="1" applyFill="1" applyBorder="1" applyAlignment="1">
      <alignment vertical="center"/>
    </xf>
    <xf numFmtId="164" fontId="5" fillId="0" borderId="17" xfId="47" applyNumberFormat="1" applyFont="1" applyFill="1" applyBorder="1" applyAlignment="1">
      <alignment vertical="center"/>
    </xf>
    <xf numFmtId="0" fontId="5" fillId="0" borderId="12" xfId="41" applyFont="1" applyFill="1" applyBorder="1" applyAlignment="1">
      <alignment horizontal="left" vertical="center" wrapText="1"/>
    </xf>
    <xf numFmtId="3" fontId="5" fillId="0" borderId="53" xfId="41" applyNumberFormat="1" applyFont="1" applyFill="1" applyBorder="1" applyAlignment="1">
      <alignment horizontal="right" vertical="center" wrapText="1"/>
    </xf>
    <xf numFmtId="0" fontId="7" fillId="0" borderId="17" xfId="0" applyFont="1" applyFill="1" applyBorder="1" applyAlignment="1">
      <alignment vertical="center"/>
    </xf>
    <xf numFmtId="3" fontId="13" fillId="0" borderId="56" xfId="41" applyNumberFormat="1" applyFont="1" applyFill="1" applyBorder="1" applyAlignment="1">
      <alignment horizontal="left" vertical="center" wrapText="1"/>
    </xf>
    <xf numFmtId="164" fontId="13" fillId="0" borderId="29" xfId="47" applyNumberFormat="1" applyFont="1" applyFill="1" applyBorder="1" applyAlignment="1">
      <alignment vertical="center"/>
    </xf>
    <xf numFmtId="164" fontId="13" fillId="0" borderId="15" xfId="47" applyNumberFormat="1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3" fontId="13" fillId="0" borderId="56" xfId="0" applyNumberFormat="1" applyFont="1" applyFill="1" applyBorder="1" applyAlignment="1">
      <alignment vertical="center"/>
    </xf>
    <xf numFmtId="0" fontId="13" fillId="0" borderId="28" xfId="41" applyFont="1" applyFill="1" applyBorder="1" applyAlignment="1">
      <alignment vertical="center"/>
    </xf>
    <xf numFmtId="3" fontId="13" fillId="0" borderId="55" xfId="41" applyNumberFormat="1" applyFont="1" applyFill="1" applyBorder="1" applyAlignment="1">
      <alignment vertical="center"/>
    </xf>
    <xf numFmtId="3" fontId="13" fillId="0" borderId="56" xfId="41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Alignment="1">
      <alignment vertical="center"/>
    </xf>
    <xf numFmtId="165" fontId="5" fillId="0" borderId="10" xfId="42" applyNumberFormat="1" applyFont="1" applyFill="1" applyBorder="1"/>
    <xf numFmtId="4" fontId="5" fillId="0" borderId="0" xfId="42" applyNumberFormat="1" applyFont="1" applyFill="1"/>
    <xf numFmtId="43" fontId="5" fillId="0" borderId="0" xfId="26" applyFont="1" applyFill="1"/>
    <xf numFmtId="3" fontId="8" fillId="0" borderId="10" xfId="41" applyNumberFormat="1" applyFont="1" applyBorder="1" applyAlignment="1">
      <alignment horizontal="right" vertical="center" wrapText="1"/>
    </xf>
    <xf numFmtId="3" fontId="5" fillId="0" borderId="75" xfId="52" applyNumberFormat="1" applyFont="1" applyFill="1" applyBorder="1" applyAlignment="1">
      <alignment vertical="center"/>
    </xf>
    <xf numFmtId="3" fontId="3" fillId="0" borderId="0" xfId="42" applyNumberFormat="1" applyFont="1" applyFill="1"/>
    <xf numFmtId="164" fontId="5" fillId="0" borderId="68" xfId="47" applyNumberFormat="1" applyFont="1" applyFill="1" applyBorder="1" applyAlignment="1">
      <alignment horizontal="right" vertical="center"/>
    </xf>
    <xf numFmtId="164" fontId="5" fillId="0" borderId="45" xfId="47" applyNumberFormat="1" applyFont="1" applyBorder="1" applyAlignment="1">
      <alignment horizontal="right" vertical="center" wrapText="1"/>
    </xf>
    <xf numFmtId="164" fontId="8" fillId="0" borderId="45" xfId="47" applyNumberFormat="1" applyFont="1" applyBorder="1" applyAlignment="1">
      <alignment horizontal="right" vertical="center" wrapText="1"/>
    </xf>
    <xf numFmtId="164" fontId="8" fillId="0" borderId="45" xfId="47" applyNumberFormat="1" applyFont="1" applyBorder="1" applyAlignment="1">
      <alignment horizontal="right" vertical="center"/>
    </xf>
    <xf numFmtId="164" fontId="8" fillId="0" borderId="59" xfId="47" applyNumberFormat="1" applyFont="1" applyBorder="1" applyAlignment="1">
      <alignment horizontal="right" vertical="center"/>
    </xf>
    <xf numFmtId="164" fontId="7" fillId="0" borderId="47" xfId="47" applyNumberFormat="1" applyFont="1" applyBorder="1" applyAlignment="1">
      <alignment horizontal="right" vertical="center" wrapText="1"/>
    </xf>
    <xf numFmtId="164" fontId="5" fillId="0" borderId="68" xfId="47" applyNumberFormat="1" applyFont="1" applyBorder="1" applyAlignment="1">
      <alignment vertical="center" wrapText="1"/>
    </xf>
    <xf numFmtId="164" fontId="5" fillId="0" borderId="45" xfId="47" applyNumberFormat="1" applyFont="1" applyBorder="1" applyAlignment="1">
      <alignment vertical="center" wrapText="1"/>
    </xf>
    <xf numFmtId="164" fontId="5" fillId="0" borderId="52" xfId="47" applyNumberFormat="1" applyFont="1" applyFill="1" applyBorder="1" applyAlignment="1">
      <alignment vertical="center" wrapText="1"/>
    </xf>
    <xf numFmtId="164" fontId="8" fillId="0" borderId="47" xfId="47" applyNumberFormat="1" applyFont="1" applyBorder="1" applyAlignment="1">
      <alignment vertical="center" wrapText="1"/>
    </xf>
    <xf numFmtId="164" fontId="5" fillId="0" borderId="35" xfId="47" applyNumberFormat="1" applyFont="1" applyBorder="1" applyAlignment="1">
      <alignment vertical="center" wrapText="1"/>
    </xf>
    <xf numFmtId="164" fontId="10" fillId="0" borderId="59" xfId="47" applyNumberFormat="1" applyFont="1" applyBorder="1"/>
    <xf numFmtId="164" fontId="8" fillId="0" borderId="47" xfId="47" applyNumberFormat="1" applyFont="1" applyBorder="1"/>
    <xf numFmtId="164" fontId="5" fillId="0" borderId="47" xfId="47" applyNumberFormat="1" applyFont="1" applyFill="1" applyBorder="1"/>
    <xf numFmtId="164" fontId="5" fillId="0" borderId="15" xfId="47" applyNumberFormat="1" applyFont="1" applyFill="1" applyBorder="1"/>
    <xf numFmtId="164" fontId="5" fillId="0" borderId="29" xfId="47" applyNumberFormat="1" applyFont="1" applyBorder="1" applyAlignment="1">
      <alignment vertical="center" wrapText="1"/>
    </xf>
    <xf numFmtId="0" fontId="6" fillId="0" borderId="0" xfId="42" applyFont="1" applyFill="1" applyBorder="1" applyAlignment="1">
      <alignment horizontal="center"/>
    </xf>
    <xf numFmtId="164" fontId="0" fillId="0" borderId="0" xfId="47" applyNumberFormat="1" applyFont="1" applyFill="1"/>
    <xf numFmtId="0" fontId="0" fillId="0" borderId="0" xfId="42" applyFont="1" applyFill="1" applyBorder="1" applyAlignment="1">
      <alignment vertical="center"/>
    </xf>
    <xf numFmtId="0" fontId="5" fillId="0" borderId="53" xfId="41" applyFont="1" applyFill="1" applyBorder="1" applyAlignment="1">
      <alignment horizontal="left" vertical="center" wrapText="1"/>
    </xf>
    <xf numFmtId="3" fontId="5" fillId="0" borderId="0" xfId="47" applyNumberFormat="1" applyFont="1" applyFill="1" applyBorder="1"/>
    <xf numFmtId="3" fontId="13" fillId="0" borderId="32" xfId="47" applyNumberFormat="1" applyFont="1" applyFill="1" applyBorder="1"/>
    <xf numFmtId="0" fontId="7" fillId="0" borderId="0" xfId="4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3" fontId="42" fillId="0" borderId="0" xfId="54" applyNumberFormat="1" applyFont="1"/>
    <xf numFmtId="3" fontId="56" fillId="0" borderId="0" xfId="0" applyNumberFormat="1" applyFont="1"/>
    <xf numFmtId="3" fontId="57" fillId="0" borderId="0" xfId="42" applyNumberFormat="1" applyFont="1" applyFill="1" applyBorder="1" applyAlignment="1">
      <alignment vertical="center"/>
    </xf>
    <xf numFmtId="4" fontId="13" fillId="0" borderId="0" xfId="42" applyNumberFormat="1" applyFont="1" applyFill="1"/>
    <xf numFmtId="167" fontId="5" fillId="0" borderId="0" xfId="52" applyNumberFormat="1" applyFont="1" applyBorder="1"/>
    <xf numFmtId="168" fontId="0" fillId="0" borderId="0" xfId="0" applyNumberFormat="1" applyAlignment="1"/>
    <xf numFmtId="0" fontId="52" fillId="0" borderId="0" xfId="53" applyFont="1" applyBorder="1" applyAlignment="1">
      <alignment horizontal="left"/>
    </xf>
    <xf numFmtId="3" fontId="52" fillId="0" borderId="0" xfId="53" applyNumberFormat="1" applyFont="1" applyFill="1" applyBorder="1"/>
    <xf numFmtId="3" fontId="7" fillId="0" borderId="0" xfId="0" applyNumberFormat="1" applyFont="1" applyFill="1"/>
    <xf numFmtId="3" fontId="5" fillId="0" borderId="0" xfId="0" applyNumberFormat="1" applyFont="1"/>
    <xf numFmtId="3" fontId="7" fillId="0" borderId="17" xfId="0" applyNumberFormat="1" applyFont="1" applyFill="1" applyBorder="1" applyAlignment="1">
      <alignment vertical="center"/>
    </xf>
    <xf numFmtId="3" fontId="7" fillId="0" borderId="32" xfId="42" applyNumberFormat="1" applyFont="1" applyFill="1" applyBorder="1" applyAlignment="1">
      <alignment horizontal="center" vertical="center" wrapText="1"/>
    </xf>
    <xf numFmtId="3" fontId="7" fillId="0" borderId="40" xfId="42" applyNumberFormat="1" applyFont="1" applyFill="1" applyBorder="1" applyAlignment="1">
      <alignment horizontal="center" vertical="center" wrapText="1"/>
    </xf>
    <xf numFmtId="3" fontId="7" fillId="0" borderId="20" xfId="42" applyNumberFormat="1" applyFont="1" applyFill="1" applyBorder="1" applyAlignment="1">
      <alignment horizontal="center" vertical="center" wrapText="1"/>
    </xf>
    <xf numFmtId="3" fontId="16" fillId="0" borderId="0" xfId="42" applyNumberFormat="1" applyFont="1" applyAlignment="1">
      <alignment horizontal="center" vertical="center"/>
    </xf>
    <xf numFmtId="0" fontId="37" fillId="0" borderId="0" xfId="0" applyFont="1" applyFill="1" applyBorder="1" applyAlignment="1">
      <alignment horizontal="left" vertical="top" wrapText="1"/>
    </xf>
    <xf numFmtId="3" fontId="7" fillId="0" borderId="20" xfId="42" applyNumberFormat="1" applyFont="1" applyFill="1" applyBorder="1" applyAlignment="1">
      <alignment horizontal="center" vertical="center" wrapText="1"/>
    </xf>
    <xf numFmtId="169" fontId="5" fillId="0" borderId="10" xfId="47" applyNumberFormat="1" applyFont="1" applyFill="1" applyBorder="1"/>
    <xf numFmtId="0" fontId="17" fillId="0" borderId="0" xfId="42" applyFont="1" applyAlignment="1">
      <alignment horizontal="center"/>
    </xf>
    <xf numFmtId="0" fontId="17" fillId="0" borderId="0" xfId="42" applyFont="1" applyAlignment="1">
      <alignment horizontal="center" wrapText="1"/>
    </xf>
    <xf numFmtId="0" fontId="16" fillId="0" borderId="0" xfId="0" applyFont="1" applyFill="1" applyAlignment="1">
      <alignment horizontal="center"/>
    </xf>
    <xf numFmtId="3" fontId="6" fillId="0" borderId="0" xfId="42" applyNumberFormat="1" applyFont="1" applyAlignment="1">
      <alignment horizontal="center" wrapText="1"/>
    </xf>
    <xf numFmtId="0" fontId="6" fillId="0" borderId="0" xfId="42" applyFont="1" applyBorder="1" applyAlignment="1">
      <alignment horizontal="center"/>
    </xf>
    <xf numFmtId="3" fontId="6" fillId="0" borderId="0" xfId="42" applyNumberFormat="1" applyFont="1" applyAlignment="1">
      <alignment horizontal="center"/>
    </xf>
    <xf numFmtId="3" fontId="15" fillId="0" borderId="67" xfId="41" applyNumberFormat="1" applyFont="1" applyBorder="1" applyAlignment="1">
      <alignment horizontal="center" vertical="center"/>
    </xf>
    <xf numFmtId="3" fontId="15" fillId="0" borderId="28" xfId="41" applyNumberFormat="1" applyFont="1" applyBorder="1" applyAlignment="1">
      <alignment horizontal="center" vertical="center"/>
    </xf>
    <xf numFmtId="3" fontId="7" fillId="0" borderId="30" xfId="42" applyNumberFormat="1" applyFont="1" applyFill="1" applyBorder="1" applyAlignment="1">
      <alignment horizontal="center" vertical="center" wrapText="1"/>
    </xf>
    <xf numFmtId="3" fontId="7" fillId="0" borderId="29" xfId="42" applyNumberFormat="1" applyFont="1" applyFill="1" applyBorder="1" applyAlignment="1">
      <alignment horizontal="center" vertical="center" wrapText="1"/>
    </xf>
    <xf numFmtId="3" fontId="7" fillId="0" borderId="60" xfId="42" applyNumberFormat="1" applyFont="1" applyFill="1" applyBorder="1" applyAlignment="1">
      <alignment horizontal="center" vertical="center" wrapText="1"/>
    </xf>
    <xf numFmtId="3" fontId="7" fillId="0" borderId="72" xfId="42" applyNumberFormat="1" applyFont="1" applyFill="1" applyBorder="1" applyAlignment="1">
      <alignment horizontal="center" vertical="center" wrapText="1"/>
    </xf>
    <xf numFmtId="3" fontId="7" fillId="0" borderId="73" xfId="42" applyNumberFormat="1" applyFont="1" applyFill="1" applyBorder="1" applyAlignment="1">
      <alignment horizontal="center" vertical="center" wrapText="1"/>
    </xf>
    <xf numFmtId="3" fontId="7" fillId="0" borderId="71" xfId="42" applyNumberFormat="1" applyFont="1" applyFill="1" applyBorder="1" applyAlignment="1">
      <alignment horizontal="center" vertical="center" wrapText="1"/>
    </xf>
    <xf numFmtId="3" fontId="7" fillId="0" borderId="63" xfId="42" applyNumberFormat="1" applyFont="1" applyFill="1" applyBorder="1" applyAlignment="1">
      <alignment horizontal="center" vertical="center" wrapText="1"/>
    </xf>
    <xf numFmtId="3" fontId="6" fillId="0" borderId="0" xfId="42" applyNumberFormat="1" applyFont="1" applyFill="1" applyBorder="1" applyAlignment="1">
      <alignment horizontal="center"/>
    </xf>
    <xf numFmtId="0" fontId="6" fillId="0" borderId="0" xfId="42" applyFont="1" applyFill="1" applyBorder="1" applyAlignment="1">
      <alignment horizontal="center"/>
    </xf>
    <xf numFmtId="0" fontId="7" fillId="0" borderId="67" xfId="41" applyFont="1" applyFill="1" applyBorder="1" applyAlignment="1">
      <alignment horizontal="center" vertical="center" wrapText="1"/>
    </xf>
    <xf numFmtId="0" fontId="7" fillId="0" borderId="28" xfId="41" applyFont="1" applyFill="1" applyBorder="1" applyAlignment="1">
      <alignment horizontal="center" vertical="center" wrapText="1"/>
    </xf>
    <xf numFmtId="3" fontId="7" fillId="0" borderId="30" xfId="41" applyNumberFormat="1" applyFont="1" applyFill="1" applyBorder="1" applyAlignment="1">
      <alignment horizontal="center" vertical="center" wrapText="1"/>
    </xf>
    <xf numFmtId="3" fontId="7" fillId="0" borderId="29" xfId="41" applyNumberFormat="1" applyFont="1" applyFill="1" applyBorder="1" applyAlignment="1">
      <alignment horizontal="center" vertical="center" wrapText="1"/>
    </xf>
    <xf numFmtId="3" fontId="7" fillId="0" borderId="60" xfId="41" applyNumberFormat="1" applyFont="1" applyFill="1" applyBorder="1" applyAlignment="1">
      <alignment horizontal="center" vertical="center" wrapText="1"/>
    </xf>
    <xf numFmtId="3" fontId="7" fillId="0" borderId="72" xfId="41" applyNumberFormat="1" applyFont="1" applyFill="1" applyBorder="1" applyAlignment="1">
      <alignment horizontal="center" vertical="center" wrapText="1"/>
    </xf>
    <xf numFmtId="3" fontId="7" fillId="0" borderId="73" xfId="41" applyNumberFormat="1" applyFont="1" applyFill="1" applyBorder="1" applyAlignment="1">
      <alignment horizontal="center" vertical="center" wrapText="1"/>
    </xf>
    <xf numFmtId="3" fontId="7" fillId="0" borderId="71" xfId="41" applyNumberFormat="1" applyFont="1" applyFill="1" applyBorder="1" applyAlignment="1">
      <alignment horizontal="center" vertical="center" wrapText="1"/>
    </xf>
    <xf numFmtId="3" fontId="7" fillId="0" borderId="63" xfId="41" applyNumberFormat="1" applyFont="1" applyFill="1" applyBorder="1" applyAlignment="1">
      <alignment horizontal="center" vertical="center" wrapText="1"/>
    </xf>
    <xf numFmtId="3" fontId="6" fillId="0" borderId="0" xfId="42" applyNumberFormat="1" applyFont="1" applyFill="1" applyBorder="1" applyAlignment="1">
      <alignment horizontal="center" vertical="center"/>
    </xf>
    <xf numFmtId="0" fontId="6" fillId="0" borderId="0" xfId="42" applyFont="1" applyFill="1" applyAlignment="1">
      <alignment horizontal="center" vertical="center"/>
    </xf>
    <xf numFmtId="0" fontId="7" fillId="0" borderId="30" xfId="41" applyFont="1" applyFill="1" applyBorder="1" applyAlignment="1">
      <alignment horizontal="center" vertical="center" wrapText="1"/>
    </xf>
    <xf numFmtId="0" fontId="7" fillId="0" borderId="29" xfId="41" applyFont="1" applyFill="1" applyBorder="1" applyAlignment="1">
      <alignment horizontal="center" vertical="center" wrapText="1"/>
    </xf>
    <xf numFmtId="3" fontId="7" fillId="0" borderId="57" xfId="41" applyNumberFormat="1" applyFont="1" applyFill="1" applyBorder="1" applyAlignment="1">
      <alignment horizontal="center" vertical="center" wrapText="1"/>
    </xf>
    <xf numFmtId="3" fontId="7" fillId="0" borderId="66" xfId="41" applyNumberFormat="1" applyFont="1" applyFill="1" applyBorder="1" applyAlignment="1">
      <alignment horizontal="center" vertical="center" wrapText="1"/>
    </xf>
    <xf numFmtId="3" fontId="7" fillId="0" borderId="38" xfId="41" applyNumberFormat="1" applyFont="1" applyFill="1" applyBorder="1" applyAlignment="1">
      <alignment horizontal="center" vertical="center" wrapText="1"/>
    </xf>
    <xf numFmtId="3" fontId="7" fillId="0" borderId="55" xfId="41" applyNumberFormat="1" applyFont="1" applyFill="1" applyBorder="1" applyAlignment="1">
      <alignment horizontal="center" vertical="center" wrapText="1"/>
    </xf>
    <xf numFmtId="3" fontId="7" fillId="0" borderId="74" xfId="41" applyNumberFormat="1" applyFont="1" applyFill="1" applyBorder="1" applyAlignment="1">
      <alignment horizontal="center" vertical="center" wrapText="1"/>
    </xf>
    <xf numFmtId="3" fontId="7" fillId="0" borderId="54" xfId="41" applyNumberFormat="1" applyFont="1" applyFill="1" applyBorder="1" applyAlignment="1">
      <alignment horizontal="center" vertical="center" wrapText="1"/>
    </xf>
    <xf numFmtId="3" fontId="16" fillId="0" borderId="0" xfId="42" applyNumberFormat="1" applyFont="1" applyFill="1" applyAlignment="1">
      <alignment horizontal="center"/>
    </xf>
    <xf numFmtId="3" fontId="5" fillId="25" borderId="57" xfId="52" applyNumberFormat="1" applyFont="1" applyFill="1" applyBorder="1" applyAlignment="1">
      <alignment horizontal="center" vertical="center"/>
    </xf>
    <xf numFmtId="3" fontId="5" fillId="25" borderId="42" xfId="52" applyNumberFormat="1" applyFont="1" applyFill="1" applyBorder="1" applyAlignment="1">
      <alignment horizontal="center" vertical="center"/>
    </xf>
    <xf numFmtId="3" fontId="5" fillId="25" borderId="66" xfId="52" applyNumberFormat="1" applyFont="1" applyFill="1" applyBorder="1" applyAlignment="1">
      <alignment horizontal="center" vertical="center"/>
    </xf>
    <xf numFmtId="3" fontId="5" fillId="25" borderId="43" xfId="52" applyNumberFormat="1" applyFont="1" applyFill="1" applyBorder="1" applyAlignment="1">
      <alignment horizontal="center" vertical="center"/>
    </xf>
    <xf numFmtId="3" fontId="5" fillId="25" borderId="0" xfId="52" applyNumberFormat="1" applyFont="1" applyFill="1" applyBorder="1" applyAlignment="1">
      <alignment horizontal="center" vertical="center"/>
    </xf>
    <xf numFmtId="3" fontId="5" fillId="25" borderId="69" xfId="52" applyNumberFormat="1" applyFont="1" applyFill="1" applyBorder="1" applyAlignment="1">
      <alignment horizontal="center" vertical="center"/>
    </xf>
    <xf numFmtId="3" fontId="5" fillId="25" borderId="38" xfId="52" applyNumberFormat="1" applyFont="1" applyFill="1" applyBorder="1" applyAlignment="1">
      <alignment horizontal="center" vertical="center"/>
    </xf>
    <xf numFmtId="3" fontId="5" fillId="25" borderId="27" xfId="52" applyNumberFormat="1" applyFont="1" applyFill="1" applyBorder="1" applyAlignment="1">
      <alignment horizontal="center" vertical="center"/>
    </xf>
    <xf numFmtId="3" fontId="5" fillId="25" borderId="55" xfId="52" applyNumberFormat="1" applyFont="1" applyFill="1" applyBorder="1" applyAlignment="1">
      <alignment horizontal="center" vertical="center"/>
    </xf>
    <xf numFmtId="0" fontId="16" fillId="0" borderId="0" xfId="52" applyFont="1" applyBorder="1" applyAlignment="1">
      <alignment horizontal="center" vertical="center"/>
    </xf>
    <xf numFmtId="3" fontId="16" fillId="0" borderId="0" xfId="52" applyNumberFormat="1" applyFont="1" applyBorder="1" applyAlignment="1">
      <alignment horizontal="center" vertical="center"/>
    </xf>
    <xf numFmtId="3" fontId="7" fillId="0" borderId="39" xfId="26" applyNumberFormat="1" applyFont="1" applyBorder="1" applyAlignment="1">
      <alignment horizontal="left" vertical="center" wrapText="1"/>
    </xf>
    <xf numFmtId="3" fontId="7" fillId="0" borderId="19" xfId="26" applyNumberFormat="1" applyFont="1" applyBorder="1" applyAlignment="1">
      <alignment horizontal="left" vertical="center" wrapText="1"/>
    </xf>
    <xf numFmtId="3" fontId="7" fillId="0" borderId="32" xfId="26" applyNumberFormat="1" applyFont="1" applyBorder="1" applyAlignment="1">
      <alignment horizontal="center" vertical="center" wrapText="1"/>
    </xf>
    <xf numFmtId="3" fontId="7" fillId="0" borderId="60" xfId="26" applyNumberFormat="1" applyFont="1" applyBorder="1" applyAlignment="1">
      <alignment horizontal="center" vertical="center" wrapText="1"/>
    </xf>
    <xf numFmtId="3" fontId="7" fillId="0" borderId="40" xfId="26" applyNumberFormat="1" applyFont="1" applyBorder="1" applyAlignment="1">
      <alignment horizontal="center" vertical="center" wrapText="1"/>
    </xf>
    <xf numFmtId="3" fontId="16" fillId="0" borderId="0" xfId="42" applyNumberFormat="1" applyFont="1" applyAlignment="1">
      <alignment horizontal="center"/>
    </xf>
    <xf numFmtId="0" fontId="16" fillId="0" borderId="0" xfId="42" applyFont="1" applyFill="1" applyAlignment="1">
      <alignment horizontal="center"/>
    </xf>
    <xf numFmtId="3" fontId="16" fillId="0" borderId="0" xfId="42" applyNumberFormat="1" applyFont="1" applyFill="1" applyBorder="1" applyAlignment="1">
      <alignment horizontal="center" vertical="center" wrapText="1"/>
    </xf>
    <xf numFmtId="0" fontId="16" fillId="0" borderId="0" xfId="42" applyFont="1" applyFill="1" applyAlignment="1">
      <alignment horizontal="center" vertical="center" wrapText="1"/>
    </xf>
    <xf numFmtId="3" fontId="16" fillId="0" borderId="0" xfId="42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3" fontId="16" fillId="0" borderId="0" xfId="42" applyNumberFormat="1" applyFont="1" applyAlignment="1">
      <alignment horizontal="center" vertical="center"/>
    </xf>
    <xf numFmtId="0" fontId="15" fillId="0" borderId="39" xfId="53" applyFont="1" applyBorder="1" applyAlignment="1">
      <alignment horizontal="center" vertical="center"/>
    </xf>
    <xf numFmtId="0" fontId="15" fillId="0" borderId="32" xfId="53" applyFont="1" applyBorder="1" applyAlignment="1">
      <alignment horizontal="center" vertical="center"/>
    </xf>
    <xf numFmtId="0" fontId="15" fillId="0" borderId="12" xfId="53" applyFont="1" applyBorder="1" applyAlignment="1">
      <alignment horizontal="center" vertical="center"/>
    </xf>
    <xf numFmtId="0" fontId="15" fillId="0" borderId="17" xfId="53" applyFont="1" applyBorder="1" applyAlignment="1">
      <alignment horizontal="center" vertical="center"/>
    </xf>
    <xf numFmtId="3" fontId="7" fillId="0" borderId="32" xfId="42" applyNumberFormat="1" applyFont="1" applyFill="1" applyBorder="1" applyAlignment="1">
      <alignment horizontal="center" vertical="center" wrapText="1"/>
    </xf>
    <xf numFmtId="3" fontId="7" fillId="0" borderId="17" xfId="42" applyNumberFormat="1" applyFont="1" applyFill="1" applyBorder="1" applyAlignment="1">
      <alignment horizontal="center" vertical="center" wrapText="1"/>
    </xf>
    <xf numFmtId="3" fontId="7" fillId="0" borderId="40" xfId="42" applyNumberFormat="1" applyFont="1" applyFill="1" applyBorder="1" applyAlignment="1">
      <alignment horizontal="center" vertical="center" wrapText="1"/>
    </xf>
    <xf numFmtId="3" fontId="7" fillId="0" borderId="64" xfId="42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left" vertical="top" wrapText="1"/>
    </xf>
    <xf numFmtId="0" fontId="7" fillId="0" borderId="67" xfId="53" applyFont="1" applyBorder="1" applyAlignment="1">
      <alignment horizontal="center" vertical="center"/>
    </xf>
    <xf numFmtId="0" fontId="7" fillId="0" borderId="28" xfId="53" applyFont="1" applyBorder="1" applyAlignment="1">
      <alignment horizontal="center" vertical="center"/>
    </xf>
    <xf numFmtId="3" fontId="7" fillId="0" borderId="20" xfId="42" applyNumberFormat="1" applyFont="1" applyFill="1" applyBorder="1" applyAlignment="1">
      <alignment horizontal="center" vertical="center" wrapText="1"/>
    </xf>
    <xf numFmtId="3" fontId="7" fillId="0" borderId="58" xfId="42" applyNumberFormat="1" applyFont="1" applyFill="1" applyBorder="1" applyAlignment="1">
      <alignment horizontal="center" vertical="center" wrapText="1"/>
    </xf>
  </cellXfs>
  <cellStyles count="55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Ellenőrzőcella" xfId="25"/>
    <cellStyle name="Ezres" xfId="26" builtinId="3"/>
    <cellStyle name="Ezres [0]" xfId="27" builtinId="6"/>
    <cellStyle name="Figyelmeztetés" xfId="28"/>
    <cellStyle name="Hivatkozott cella" xfId="29"/>
    <cellStyle name="Jegyzet" xfId="30"/>
    <cellStyle name="Jelölőszín (1)" xfId="31"/>
    <cellStyle name="Jelölőszín (2)" xfId="32"/>
    <cellStyle name="Jelölőszín (3)" xfId="33"/>
    <cellStyle name="Jelölőszín (4)" xfId="34"/>
    <cellStyle name="Jelölőszín (5)" xfId="35"/>
    <cellStyle name="Jelölőszín (6)" xfId="36"/>
    <cellStyle name="Jó" xfId="37"/>
    <cellStyle name="kb" xfId="48"/>
    <cellStyle name="Kimenet" xfId="38"/>
    <cellStyle name="Magyarázó szöveg" xfId="39"/>
    <cellStyle name="nem biztos" xfId="49"/>
    <cellStyle name="Normál" xfId="0" builtinId="0"/>
    <cellStyle name="Normál 2" xfId="50"/>
    <cellStyle name="Normál 3" xfId="51"/>
    <cellStyle name="Normál_2001.01.09" xfId="40"/>
    <cellStyle name="Normál_2001.01.17." xfId="41"/>
    <cellStyle name="Normál_2001évi előzetes" xfId="42"/>
    <cellStyle name="Normál_2013-11tábla_építési-terv-2" xfId="54"/>
    <cellStyle name="Normál_Főösszesítő2004" xfId="53"/>
    <cellStyle name="Normál_RTö.2000.09" xfId="52"/>
    <cellStyle name="Összesen" xfId="43"/>
    <cellStyle name="Rossz" xfId="44"/>
    <cellStyle name="Semleges" xfId="45"/>
    <cellStyle name="Számítás" xfId="46"/>
    <cellStyle name="Százalék" xfId="4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2000.09\terv2000\TERV99\9806KT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bas\kozos\ZSUZSA\terv2000\TERV99\9806KT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ZSUZSA/terv2000/TERV99/9806KT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bas\kozos\ZSUZSA\2000.09\terv2000\TERV99\9806KT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2000.09\9912\9912\TERV99\9806KT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9912\TERV99\9806KT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ZSUZSA/2000.09/terv2000/TERV99/9806KT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terv2000\terv99\TERV99\9806KT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bas\kozos\ZSUZSA\terv2000\terv99\TERV99\9806KT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ZSUZSA/terv2000/terv99/TERV99/9806KT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terv2000\TERV99\9806KT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  <sheetName val="Össz."/>
      <sheetName val="Szhely-Kg"/>
      <sheetName val="Porpác"/>
      <sheetName val="Vát"/>
      <sheetName val="Ikervár"/>
      <sheetName val="Velem"/>
      <sheetName val="Bozsok"/>
      <sheetName val="Csepreg"/>
      <sheetName val="T.liget"/>
      <sheetName val="S.k.kút"/>
      <sheetName val="Tömörd"/>
      <sheetName val="Rlak"/>
      <sheetName val="Szeleste"/>
      <sheetName val="Hegyfalu"/>
      <sheetName val="Urai.újf."/>
      <sheetName val="Nagysim."/>
      <sheetName val="Mersevát"/>
      <sheetName val="Kenyeri"/>
      <sheetName val="Mesteri"/>
      <sheetName val="Offa"/>
      <sheetName val="Vönöck"/>
      <sheetName val="Gérce"/>
      <sheetName val="Pápo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  <sheetData sheetId="15">
        <row r="5">
          <cell r="A5" t="str">
            <v>MEGNEVEZÉS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tabSelected="1" zoomScaleNormal="100" workbookViewId="0">
      <selection activeCell="F25" sqref="F25"/>
    </sheetView>
  </sheetViews>
  <sheetFormatPr defaultColWidth="9" defaultRowHeight="15.75" x14ac:dyDescent="0.25"/>
  <cols>
    <col min="1" max="1" width="7.875" style="30" customWidth="1"/>
    <col min="2" max="2" width="60.5" style="30" customWidth="1"/>
    <col min="3" max="3" width="11.375" style="30" bestFit="1" customWidth="1"/>
    <col min="4" max="16384" width="9" style="30"/>
  </cols>
  <sheetData>
    <row r="1" spans="1:6" ht="17.25" customHeight="1" x14ac:dyDescent="0.25">
      <c r="A1" s="25" t="s">
        <v>65</v>
      </c>
      <c r="B1" s="25"/>
    </row>
    <row r="2" spans="1:6" ht="17.25" customHeight="1" x14ac:dyDescent="0.25">
      <c r="A2" s="25" t="s">
        <v>66</v>
      </c>
      <c r="B2" s="25"/>
    </row>
    <row r="3" spans="1:6" x14ac:dyDescent="0.25">
      <c r="A3" s="25"/>
      <c r="B3" s="25"/>
    </row>
    <row r="4" spans="1:6" x14ac:dyDescent="0.25">
      <c r="A4" s="25"/>
      <c r="B4" s="25"/>
    </row>
    <row r="5" spans="1:6" x14ac:dyDescent="0.25">
      <c r="A5" s="25"/>
      <c r="B5" s="25"/>
    </row>
    <row r="6" spans="1:6" x14ac:dyDescent="0.25">
      <c r="A6" s="31"/>
      <c r="B6" s="32"/>
      <c r="F6" s="110"/>
    </row>
    <row r="7" spans="1:6" ht="21.75" x14ac:dyDescent="0.3">
      <c r="A7" s="658" t="s">
        <v>289</v>
      </c>
      <c r="B7" s="658"/>
      <c r="C7" s="658"/>
      <c r="F7" s="110"/>
    </row>
    <row r="8" spans="1:6" ht="21.75" x14ac:dyDescent="0.3">
      <c r="A8" s="659" t="s">
        <v>305</v>
      </c>
      <c r="B8" s="659"/>
      <c r="C8" s="659"/>
      <c r="F8" s="110"/>
    </row>
    <row r="9" spans="1:6" x14ac:dyDescent="0.25">
      <c r="A9" s="33"/>
      <c r="B9" s="34"/>
    </row>
    <row r="10" spans="1:6" x14ac:dyDescent="0.25">
      <c r="A10" s="33"/>
      <c r="B10" s="34"/>
    </row>
    <row r="11" spans="1:6" x14ac:dyDescent="0.25">
      <c r="A11" s="35"/>
      <c r="B11" s="25"/>
    </row>
    <row r="12" spans="1:6" ht="23.25" customHeight="1" x14ac:dyDescent="0.25">
      <c r="A12" s="36"/>
      <c r="B12" s="28"/>
    </row>
    <row r="13" spans="1:6" ht="22.5" customHeight="1" x14ac:dyDescent="0.25">
      <c r="A13" s="37" t="s">
        <v>67</v>
      </c>
      <c r="B13" s="30" t="s">
        <v>131</v>
      </c>
      <c r="F13" s="30" t="s">
        <v>119</v>
      </c>
    </row>
    <row r="14" spans="1:6" ht="22.5" customHeight="1" x14ac:dyDescent="0.25">
      <c r="A14" s="37" t="s">
        <v>68</v>
      </c>
      <c r="B14" s="30" t="s">
        <v>132</v>
      </c>
    </row>
    <row r="15" spans="1:6" ht="22.5" customHeight="1" x14ac:dyDescent="0.25">
      <c r="A15" s="37" t="s">
        <v>69</v>
      </c>
      <c r="B15" s="30" t="s">
        <v>133</v>
      </c>
    </row>
    <row r="16" spans="1:6" ht="22.5" customHeight="1" x14ac:dyDescent="0.25">
      <c r="A16" s="37" t="s">
        <v>70</v>
      </c>
      <c r="B16" s="30" t="s">
        <v>134</v>
      </c>
    </row>
    <row r="17" spans="1:11" ht="22.5" customHeight="1" x14ac:dyDescent="0.25">
      <c r="A17" s="37" t="s">
        <v>71</v>
      </c>
      <c r="B17" s="30" t="s">
        <v>135</v>
      </c>
    </row>
    <row r="18" spans="1:11" ht="22.5" customHeight="1" x14ac:dyDescent="0.25">
      <c r="A18" s="37" t="s">
        <v>72</v>
      </c>
      <c r="B18" s="30" t="s">
        <v>136</v>
      </c>
    </row>
    <row r="19" spans="1:11" ht="22.5" customHeight="1" x14ac:dyDescent="0.25">
      <c r="A19" s="37" t="s">
        <v>73</v>
      </c>
      <c r="B19" s="30" t="s">
        <v>137</v>
      </c>
    </row>
    <row r="20" spans="1:11" ht="22.5" customHeight="1" x14ac:dyDescent="0.25">
      <c r="A20" s="37" t="s">
        <v>74</v>
      </c>
      <c r="B20" s="30" t="s">
        <v>138</v>
      </c>
    </row>
    <row r="21" spans="1:11" ht="22.5" customHeight="1" x14ac:dyDescent="0.25">
      <c r="A21" s="37" t="s">
        <v>75</v>
      </c>
      <c r="B21" s="30" t="s">
        <v>139</v>
      </c>
      <c r="K21" s="649"/>
    </row>
    <row r="22" spans="1:11" ht="22.5" customHeight="1" x14ac:dyDescent="0.25">
      <c r="A22" s="37" t="s">
        <v>76</v>
      </c>
      <c r="B22" s="30" t="s">
        <v>140</v>
      </c>
    </row>
    <row r="23" spans="1:11" ht="22.5" customHeight="1" x14ac:dyDescent="0.25">
      <c r="A23" s="37" t="s">
        <v>77</v>
      </c>
      <c r="B23" s="30" t="s">
        <v>141</v>
      </c>
    </row>
    <row r="24" spans="1:11" ht="24" customHeight="1" x14ac:dyDescent="0.25">
      <c r="A24" s="35"/>
      <c r="C24" s="111"/>
    </row>
    <row r="25" spans="1:11" x14ac:dyDescent="0.25">
      <c r="A25" s="35"/>
      <c r="B25" s="25"/>
    </row>
    <row r="26" spans="1:11" x14ac:dyDescent="0.25">
      <c r="A26" s="31"/>
      <c r="B26" s="31"/>
    </row>
    <row r="27" spans="1:11" x14ac:dyDescent="0.25">
      <c r="A27" s="35"/>
      <c r="B27" s="31"/>
      <c r="J27" s="649"/>
    </row>
    <row r="28" spans="1:11" x14ac:dyDescent="0.25">
      <c r="A28" s="35"/>
      <c r="B28" s="31"/>
    </row>
    <row r="29" spans="1:11" x14ac:dyDescent="0.25">
      <c r="B29" s="12" t="s">
        <v>314</v>
      </c>
    </row>
    <row r="30" spans="1:11" x14ac:dyDescent="0.25">
      <c r="A30" s="35"/>
      <c r="B30" s="25"/>
    </row>
    <row r="31" spans="1:11" x14ac:dyDescent="0.25">
      <c r="A31" s="35"/>
      <c r="B31" s="25"/>
    </row>
    <row r="32" spans="1:11" x14ac:dyDescent="0.25">
      <c r="A32" s="35"/>
      <c r="B32" s="25"/>
    </row>
    <row r="33" spans="1:2" x14ac:dyDescent="0.25">
      <c r="A33" s="36"/>
      <c r="B33" s="28"/>
    </row>
    <row r="34" spans="1:2" x14ac:dyDescent="0.25">
      <c r="A34" s="35"/>
      <c r="B34" s="25" t="s">
        <v>119</v>
      </c>
    </row>
    <row r="35" spans="1:2" x14ac:dyDescent="0.25">
      <c r="A35" s="35"/>
      <c r="B35" s="25"/>
    </row>
    <row r="36" spans="1:2" x14ac:dyDescent="0.25">
      <c r="A36" s="35"/>
      <c r="B36" s="25"/>
    </row>
    <row r="37" spans="1:2" x14ac:dyDescent="0.25">
      <c r="A37" s="35"/>
      <c r="B37" s="25"/>
    </row>
    <row r="38" spans="1:2" x14ac:dyDescent="0.25">
      <c r="A38" s="35"/>
      <c r="B38" s="25"/>
    </row>
    <row r="39" spans="1:2" x14ac:dyDescent="0.25">
      <c r="A39" s="35"/>
      <c r="B39" s="25"/>
    </row>
    <row r="40" spans="1:2" x14ac:dyDescent="0.25">
      <c r="A40" s="35"/>
      <c r="B40" s="25"/>
    </row>
    <row r="41" spans="1:2" x14ac:dyDescent="0.25">
      <c r="A41" s="35"/>
      <c r="B41" s="25"/>
    </row>
    <row r="42" spans="1:2" x14ac:dyDescent="0.25">
      <c r="A42" s="35"/>
      <c r="B42" s="25"/>
    </row>
    <row r="43" spans="1:2" x14ac:dyDescent="0.25">
      <c r="A43" s="35"/>
      <c r="B43" s="25"/>
    </row>
    <row r="44" spans="1:2" x14ac:dyDescent="0.25">
      <c r="A44" s="35"/>
      <c r="B44" s="25"/>
    </row>
    <row r="45" spans="1:2" x14ac:dyDescent="0.25">
      <c r="A45" s="35"/>
      <c r="B45" s="25"/>
    </row>
    <row r="46" spans="1:2" x14ac:dyDescent="0.25">
      <c r="A46" s="35"/>
      <c r="B46" s="25"/>
    </row>
    <row r="47" spans="1:2" x14ac:dyDescent="0.25">
      <c r="A47" s="35"/>
      <c r="B47" s="25"/>
    </row>
    <row r="48" spans="1:2" x14ac:dyDescent="0.25">
      <c r="A48" s="35"/>
      <c r="B48" s="25"/>
    </row>
    <row r="49" spans="1:2" x14ac:dyDescent="0.25">
      <c r="A49" s="35"/>
      <c r="B49" s="25"/>
    </row>
    <row r="50" spans="1:2" x14ac:dyDescent="0.25">
      <c r="A50" s="35"/>
      <c r="B50" s="25"/>
    </row>
    <row r="51" spans="1:2" x14ac:dyDescent="0.25">
      <c r="A51" s="35"/>
      <c r="B51" s="25"/>
    </row>
    <row r="52" spans="1:2" x14ac:dyDescent="0.25">
      <c r="A52" s="35"/>
      <c r="B52" s="25"/>
    </row>
    <row r="53" spans="1:2" x14ac:dyDescent="0.25">
      <c r="A53" s="35"/>
      <c r="B53" s="25"/>
    </row>
    <row r="54" spans="1:2" x14ac:dyDescent="0.25">
      <c r="A54" s="35"/>
      <c r="B54" s="25"/>
    </row>
    <row r="55" spans="1:2" x14ac:dyDescent="0.25">
      <c r="A55" s="35"/>
      <c r="B55" s="25"/>
    </row>
    <row r="56" spans="1:2" x14ac:dyDescent="0.25">
      <c r="A56" s="35"/>
      <c r="B56" s="25"/>
    </row>
    <row r="57" spans="1:2" x14ac:dyDescent="0.25">
      <c r="A57" s="35"/>
      <c r="B57" s="25"/>
    </row>
    <row r="58" spans="1:2" x14ac:dyDescent="0.25">
      <c r="A58" s="35"/>
      <c r="B58" s="25"/>
    </row>
    <row r="59" spans="1:2" x14ac:dyDescent="0.25">
      <c r="A59" s="35"/>
      <c r="B59" s="25"/>
    </row>
    <row r="60" spans="1:2" x14ac:dyDescent="0.25">
      <c r="A60" s="35"/>
      <c r="B60" s="25"/>
    </row>
    <row r="61" spans="1:2" x14ac:dyDescent="0.25">
      <c r="A61" s="35"/>
      <c r="B61" s="25"/>
    </row>
    <row r="62" spans="1:2" x14ac:dyDescent="0.25">
      <c r="A62" s="35"/>
      <c r="B62" s="25"/>
    </row>
    <row r="63" spans="1:2" x14ac:dyDescent="0.25">
      <c r="A63" s="35"/>
      <c r="B63" s="25"/>
    </row>
    <row r="64" spans="1:2" x14ac:dyDescent="0.25">
      <c r="A64" s="35"/>
      <c r="B64" s="25"/>
    </row>
    <row r="65" spans="1:2" x14ac:dyDescent="0.25">
      <c r="A65" s="35"/>
      <c r="B65" s="25"/>
    </row>
    <row r="66" spans="1:2" x14ac:dyDescent="0.25">
      <c r="A66" s="35"/>
      <c r="B66" s="25"/>
    </row>
    <row r="67" spans="1:2" x14ac:dyDescent="0.25">
      <c r="A67" s="35"/>
      <c r="B67" s="25"/>
    </row>
    <row r="68" spans="1:2" x14ac:dyDescent="0.25">
      <c r="A68" s="35"/>
      <c r="B68" s="25"/>
    </row>
    <row r="69" spans="1:2" x14ac:dyDescent="0.25">
      <c r="A69" s="35"/>
      <c r="B69" s="25"/>
    </row>
    <row r="70" spans="1:2" x14ac:dyDescent="0.25">
      <c r="A70" s="35"/>
      <c r="B70" s="25"/>
    </row>
    <row r="71" spans="1:2" x14ac:dyDescent="0.25">
      <c r="A71" s="35"/>
      <c r="B71" s="25"/>
    </row>
    <row r="72" spans="1:2" x14ac:dyDescent="0.25">
      <c r="A72" s="35"/>
      <c r="B72" s="25"/>
    </row>
    <row r="73" spans="1:2" x14ac:dyDescent="0.25">
      <c r="A73" s="35"/>
      <c r="B73" s="25"/>
    </row>
    <row r="74" spans="1:2" x14ac:dyDescent="0.25">
      <c r="A74" s="35"/>
      <c r="B74" s="25"/>
    </row>
    <row r="75" spans="1:2" x14ac:dyDescent="0.25">
      <c r="A75" s="35"/>
      <c r="B75" s="25"/>
    </row>
    <row r="76" spans="1:2" x14ac:dyDescent="0.25">
      <c r="A76" s="35"/>
      <c r="B76" s="25"/>
    </row>
    <row r="77" spans="1:2" x14ac:dyDescent="0.25">
      <c r="A77" s="35"/>
      <c r="B77" s="25"/>
    </row>
    <row r="78" spans="1:2" x14ac:dyDescent="0.25">
      <c r="A78" s="35"/>
      <c r="B78" s="25"/>
    </row>
    <row r="79" spans="1:2" x14ac:dyDescent="0.25">
      <c r="A79" s="35"/>
      <c r="B79" s="25"/>
    </row>
    <row r="80" spans="1:2" x14ac:dyDescent="0.25">
      <c r="A80" s="35"/>
      <c r="B80" s="25"/>
    </row>
    <row r="81" spans="1:2" x14ac:dyDescent="0.25">
      <c r="A81" s="35"/>
      <c r="B81" s="25"/>
    </row>
    <row r="82" spans="1:2" x14ac:dyDescent="0.25">
      <c r="A82" s="35"/>
      <c r="B82" s="25"/>
    </row>
    <row r="83" spans="1:2" x14ac:dyDescent="0.25">
      <c r="A83" s="35"/>
      <c r="B83" s="25"/>
    </row>
    <row r="84" spans="1:2" x14ac:dyDescent="0.25">
      <c r="A84" s="35"/>
      <c r="B84" s="25"/>
    </row>
    <row r="85" spans="1:2" x14ac:dyDescent="0.25">
      <c r="A85" s="35"/>
      <c r="B85" s="25"/>
    </row>
    <row r="86" spans="1:2" x14ac:dyDescent="0.25">
      <c r="A86" s="35"/>
      <c r="B86" s="25"/>
    </row>
    <row r="87" spans="1:2" x14ac:dyDescent="0.25">
      <c r="A87" s="35"/>
      <c r="B87" s="25"/>
    </row>
    <row r="88" spans="1:2" x14ac:dyDescent="0.25">
      <c r="A88" s="35"/>
      <c r="B88" s="25"/>
    </row>
    <row r="89" spans="1:2" x14ac:dyDescent="0.25">
      <c r="A89" s="35"/>
      <c r="B89" s="25"/>
    </row>
    <row r="90" spans="1:2" x14ac:dyDescent="0.25">
      <c r="A90" s="35"/>
      <c r="B90" s="25"/>
    </row>
    <row r="91" spans="1:2" x14ac:dyDescent="0.25">
      <c r="A91" s="35"/>
      <c r="B91" s="25"/>
    </row>
    <row r="92" spans="1:2" x14ac:dyDescent="0.25">
      <c r="A92" s="35"/>
      <c r="B92" s="25"/>
    </row>
    <row r="93" spans="1:2" x14ac:dyDescent="0.25">
      <c r="A93" s="35"/>
      <c r="B93" s="25"/>
    </row>
    <row r="94" spans="1:2" x14ac:dyDescent="0.25">
      <c r="A94" s="35"/>
      <c r="B94" s="25"/>
    </row>
    <row r="95" spans="1:2" x14ac:dyDescent="0.25">
      <c r="A95" s="35"/>
      <c r="B95" s="25"/>
    </row>
    <row r="96" spans="1:2" x14ac:dyDescent="0.25">
      <c r="A96" s="35"/>
      <c r="B96" s="25"/>
    </row>
    <row r="97" spans="1:2" x14ac:dyDescent="0.25">
      <c r="A97" s="35"/>
      <c r="B97" s="25"/>
    </row>
  </sheetData>
  <mergeCells count="2">
    <mergeCell ref="A7:C7"/>
    <mergeCell ref="A8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 xml:space="preserve">&amp;R&amp;10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45"/>
  <sheetViews>
    <sheetView topLeftCell="B13" zoomScaleNormal="100" workbookViewId="0">
      <selection activeCell="A3" sqref="A3:G3"/>
    </sheetView>
  </sheetViews>
  <sheetFormatPr defaultColWidth="7" defaultRowHeight="15.75" x14ac:dyDescent="0.25"/>
  <cols>
    <col min="1" max="1" width="6.875" style="12" hidden="1" customWidth="1"/>
    <col min="2" max="2" width="55.75" style="331" bestFit="1" customWidth="1"/>
    <col min="3" max="3" width="11.75" style="344" customWidth="1"/>
    <col min="4" max="4" width="9.875" style="344" customWidth="1"/>
    <col min="5" max="5" width="13" style="365" customWidth="1"/>
    <col min="6" max="6" width="11.75" style="331" customWidth="1"/>
    <col min="7" max="7" width="10.375" style="331" customWidth="1"/>
    <col min="8" max="15" width="7" style="331"/>
    <col min="16" max="16" width="32.125" style="331" bestFit="1" customWidth="1"/>
    <col min="17" max="16384" width="7" style="331"/>
  </cols>
  <sheetData>
    <row r="3" spans="1:19" s="51" customFormat="1" ht="21.75" customHeight="1" x14ac:dyDescent="0.25">
      <c r="B3" s="714" t="s">
        <v>261</v>
      </c>
      <c r="C3" s="714"/>
      <c r="D3" s="714"/>
      <c r="E3" s="714"/>
      <c r="F3" s="714"/>
      <c r="G3" s="714"/>
    </row>
    <row r="4" spans="1:19" s="329" customFormat="1" ht="18.75" x14ac:dyDescent="0.25">
      <c r="A4" s="51"/>
      <c r="B4" s="715" t="s">
        <v>306</v>
      </c>
      <c r="C4" s="715"/>
      <c r="D4" s="715"/>
      <c r="E4" s="715"/>
      <c r="F4" s="715"/>
      <c r="G4" s="715"/>
    </row>
    <row r="5" spans="1:19" s="329" customFormat="1" ht="18.75" x14ac:dyDescent="0.25">
      <c r="A5" s="51"/>
      <c r="B5" s="467"/>
      <c r="C5" s="467"/>
      <c r="D5" s="467"/>
      <c r="E5" s="467"/>
      <c r="F5" s="467"/>
      <c r="G5" s="467"/>
    </row>
    <row r="6" spans="1:19" ht="16.5" thickBot="1" x14ac:dyDescent="0.3">
      <c r="B6" s="289"/>
      <c r="C6" s="96"/>
      <c r="D6" s="96"/>
      <c r="E6" s="330"/>
      <c r="G6" s="332" t="s">
        <v>47</v>
      </c>
    </row>
    <row r="7" spans="1:19" ht="47.25" x14ac:dyDescent="0.25">
      <c r="A7" s="333"/>
      <c r="B7" s="468" t="s">
        <v>0</v>
      </c>
      <c r="C7" s="651" t="s">
        <v>307</v>
      </c>
      <c r="D7" s="651" t="s">
        <v>290</v>
      </c>
      <c r="E7" s="651" t="s">
        <v>308</v>
      </c>
      <c r="F7" s="651" t="s">
        <v>291</v>
      </c>
      <c r="G7" s="652" t="s">
        <v>150</v>
      </c>
    </row>
    <row r="8" spans="1:19" x14ac:dyDescent="0.25">
      <c r="A8" s="335"/>
      <c r="B8" s="336" t="s">
        <v>189</v>
      </c>
      <c r="C8" s="337"/>
      <c r="D8" s="337"/>
      <c r="E8" s="338"/>
      <c r="F8" s="479"/>
      <c r="G8" s="339"/>
    </row>
    <row r="9" spans="1:19" ht="19.5" customHeight="1" x14ac:dyDescent="0.25">
      <c r="A9" s="340">
        <v>55111</v>
      </c>
      <c r="B9" s="295" t="s">
        <v>190</v>
      </c>
      <c r="C9" s="341">
        <v>5050</v>
      </c>
      <c r="D9" s="341">
        <v>0</v>
      </c>
      <c r="E9" s="341">
        <v>5234</v>
      </c>
      <c r="F9" s="342">
        <f>IFERROR(E9/C9," ")</f>
        <v>1.0364356435643565</v>
      </c>
      <c r="G9" s="343" t="str">
        <f>IFERROR(E9/D9," ")</f>
        <v xml:space="preserve"> </v>
      </c>
      <c r="H9" s="615"/>
      <c r="I9" s="344"/>
      <c r="Q9" s="344"/>
      <c r="R9" s="344"/>
      <c r="S9" s="344"/>
    </row>
    <row r="10" spans="1:19" ht="19.5" customHeight="1" x14ac:dyDescent="0.25">
      <c r="A10" s="340">
        <v>55113</v>
      </c>
      <c r="B10" s="295" t="s">
        <v>191</v>
      </c>
      <c r="C10" s="341">
        <v>874</v>
      </c>
      <c r="D10" s="341">
        <v>0</v>
      </c>
      <c r="E10" s="341">
        <v>632</v>
      </c>
      <c r="F10" s="342">
        <f t="shared" ref="F10:F36" si="0">IFERROR(E10/C10," ")</f>
        <v>0.72311212814645309</v>
      </c>
      <c r="G10" s="343" t="str">
        <f t="shared" ref="G10:G36" si="1">IFERROR(E10/D10," ")</f>
        <v xml:space="preserve"> </v>
      </c>
      <c r="H10" s="344"/>
      <c r="I10" s="344"/>
      <c r="Q10" s="344"/>
      <c r="R10" s="344"/>
      <c r="S10" s="344"/>
    </row>
    <row r="11" spans="1:19" ht="19.5" customHeight="1" x14ac:dyDescent="0.25">
      <c r="A11" s="340">
        <v>55114</v>
      </c>
      <c r="B11" s="295" t="s">
        <v>192</v>
      </c>
      <c r="C11" s="341">
        <v>259</v>
      </c>
      <c r="D11" s="341">
        <v>0</v>
      </c>
      <c r="E11" s="341">
        <v>156</v>
      </c>
      <c r="F11" s="342">
        <f t="shared" si="0"/>
        <v>0.60231660231660233</v>
      </c>
      <c r="G11" s="343" t="str">
        <f t="shared" si="1"/>
        <v xml:space="preserve"> </v>
      </c>
      <c r="H11" s="344"/>
      <c r="I11" s="344"/>
      <c r="Q11" s="344"/>
      <c r="R11" s="344"/>
      <c r="S11" s="344"/>
    </row>
    <row r="12" spans="1:19" ht="19.5" customHeight="1" x14ac:dyDescent="0.25">
      <c r="A12" s="340">
        <v>55115</v>
      </c>
      <c r="B12" s="295" t="s">
        <v>193</v>
      </c>
      <c r="C12" s="341">
        <v>0</v>
      </c>
      <c r="D12" s="341">
        <v>0</v>
      </c>
      <c r="E12" s="341">
        <v>0</v>
      </c>
      <c r="F12" s="342" t="str">
        <f t="shared" si="0"/>
        <v xml:space="preserve"> </v>
      </c>
      <c r="G12" s="343" t="str">
        <f t="shared" si="1"/>
        <v xml:space="preserve"> </v>
      </c>
      <c r="H12" s="344"/>
      <c r="I12" s="344"/>
      <c r="Q12" s="344"/>
      <c r="R12" s="344"/>
      <c r="S12" s="344"/>
    </row>
    <row r="13" spans="1:19" ht="19.5" customHeight="1" x14ac:dyDescent="0.25">
      <c r="A13" s="340">
        <v>55116</v>
      </c>
      <c r="B13" s="345" t="s">
        <v>194</v>
      </c>
      <c r="C13" s="341">
        <v>1929</v>
      </c>
      <c r="D13" s="341">
        <v>0</v>
      </c>
      <c r="E13" s="341">
        <v>2900</v>
      </c>
      <c r="F13" s="342">
        <f t="shared" si="0"/>
        <v>1.5033696215655781</v>
      </c>
      <c r="G13" s="343" t="str">
        <f t="shared" si="1"/>
        <v xml:space="preserve"> </v>
      </c>
      <c r="H13" s="344"/>
      <c r="I13" s="344"/>
      <c r="Q13" s="344"/>
      <c r="R13" s="344"/>
      <c r="S13" s="344"/>
    </row>
    <row r="14" spans="1:19" ht="19.5" customHeight="1" x14ac:dyDescent="0.25">
      <c r="A14" s="340">
        <v>5512</v>
      </c>
      <c r="B14" s="345" t="s">
        <v>43</v>
      </c>
      <c r="C14" s="341">
        <v>1879</v>
      </c>
      <c r="D14" s="341">
        <v>0</v>
      </c>
      <c r="E14" s="341">
        <v>1842</v>
      </c>
      <c r="F14" s="342">
        <f t="shared" si="0"/>
        <v>0.98030867482703565</v>
      </c>
      <c r="G14" s="343" t="str">
        <f t="shared" si="1"/>
        <v xml:space="preserve"> </v>
      </c>
      <c r="H14" s="344"/>
      <c r="I14" s="344"/>
      <c r="Q14" s="344"/>
      <c r="R14" s="344"/>
      <c r="S14" s="344"/>
    </row>
    <row r="15" spans="1:19" ht="19.5" customHeight="1" x14ac:dyDescent="0.25">
      <c r="A15" s="340">
        <v>5513</v>
      </c>
      <c r="B15" s="566" t="s">
        <v>88</v>
      </c>
      <c r="C15" s="567">
        <v>17667</v>
      </c>
      <c r="D15" s="567">
        <v>0</v>
      </c>
      <c r="E15" s="567">
        <v>17556</v>
      </c>
      <c r="F15" s="568">
        <f t="shared" si="0"/>
        <v>0.99371709967736455</v>
      </c>
      <c r="G15" s="569" t="str">
        <f t="shared" si="1"/>
        <v xml:space="preserve"> </v>
      </c>
      <c r="H15" s="344"/>
      <c r="I15" s="344"/>
      <c r="Q15" s="344"/>
      <c r="R15" s="344"/>
      <c r="S15" s="344"/>
    </row>
    <row r="16" spans="1:19" ht="19.5" customHeight="1" x14ac:dyDescent="0.25">
      <c r="A16" s="340"/>
      <c r="B16" s="345" t="s">
        <v>280</v>
      </c>
      <c r="C16" s="341">
        <v>26267</v>
      </c>
      <c r="D16" s="341">
        <v>0</v>
      </c>
      <c r="E16" s="341">
        <v>24767</v>
      </c>
      <c r="F16" s="568">
        <f t="shared" si="0"/>
        <v>0.94289412570906461</v>
      </c>
      <c r="G16" s="569" t="str">
        <f t="shared" si="1"/>
        <v xml:space="preserve"> </v>
      </c>
      <c r="Q16" s="344"/>
      <c r="R16" s="344"/>
      <c r="S16" s="344"/>
    </row>
    <row r="17" spans="1:19" ht="19.5" customHeight="1" thickBot="1" x14ac:dyDescent="0.3">
      <c r="A17" s="340"/>
      <c r="B17" s="563" t="s">
        <v>281</v>
      </c>
      <c r="C17" s="564">
        <v>240</v>
      </c>
      <c r="D17" s="565">
        <v>0</v>
      </c>
      <c r="E17" s="564">
        <v>120</v>
      </c>
      <c r="F17" s="568">
        <f t="shared" si="0"/>
        <v>0.5</v>
      </c>
      <c r="G17" s="569" t="str">
        <f t="shared" si="1"/>
        <v xml:space="preserve"> </v>
      </c>
      <c r="Q17" s="344"/>
      <c r="R17" s="344"/>
      <c r="S17" s="344"/>
    </row>
    <row r="18" spans="1:19" ht="16.5" thickBot="1" x14ac:dyDescent="0.3">
      <c r="A18" s="340"/>
      <c r="B18" s="346" t="s">
        <v>195</v>
      </c>
      <c r="C18" s="347">
        <v>54165</v>
      </c>
      <c r="D18" s="347">
        <v>116823</v>
      </c>
      <c r="E18" s="347">
        <v>53207</v>
      </c>
      <c r="F18" s="348">
        <f t="shared" si="0"/>
        <v>0.98231330194775224</v>
      </c>
      <c r="G18" s="349">
        <f t="shared" si="1"/>
        <v>0.45544969740547664</v>
      </c>
    </row>
    <row r="19" spans="1:19" x14ac:dyDescent="0.25">
      <c r="A19" s="340"/>
      <c r="B19" s="350"/>
      <c r="C19" s="638"/>
      <c r="D19" s="638"/>
      <c r="F19" s="352"/>
      <c r="G19" s="491"/>
    </row>
    <row r="20" spans="1:19" ht="19.5" customHeight="1" x14ac:dyDescent="0.25">
      <c r="A20" s="340"/>
      <c r="B20" s="350" t="s">
        <v>39</v>
      </c>
      <c r="C20" s="351"/>
      <c r="D20" s="351"/>
      <c r="E20" s="353"/>
      <c r="F20" s="352"/>
      <c r="G20" s="491"/>
    </row>
    <row r="21" spans="1:19" ht="19.5" customHeight="1" x14ac:dyDescent="0.2">
      <c r="A21" s="70">
        <v>5521</v>
      </c>
      <c r="B21" s="295" t="s">
        <v>113</v>
      </c>
      <c r="C21" s="341">
        <v>13541</v>
      </c>
      <c r="D21" s="341">
        <v>23639</v>
      </c>
      <c r="E21" s="341">
        <v>13120</v>
      </c>
      <c r="F21" s="493">
        <f t="shared" si="0"/>
        <v>0.96890923860866995</v>
      </c>
      <c r="G21" s="494">
        <f t="shared" si="1"/>
        <v>0.55501501755573412</v>
      </c>
      <c r="H21" s="78"/>
      <c r="I21" s="354"/>
      <c r="J21" s="124"/>
      <c r="P21" s="344"/>
      <c r="Q21" s="344"/>
      <c r="R21" s="344"/>
      <c r="S21" s="344"/>
    </row>
    <row r="22" spans="1:19" ht="19.5" customHeight="1" x14ac:dyDescent="0.2">
      <c r="A22" s="70">
        <v>5522</v>
      </c>
      <c r="B22" s="295" t="s">
        <v>196</v>
      </c>
      <c r="C22" s="341">
        <v>2501</v>
      </c>
      <c r="D22" s="341">
        <v>7360</v>
      </c>
      <c r="E22" s="341">
        <v>5432</v>
      </c>
      <c r="F22" s="493">
        <f t="shared" si="0"/>
        <v>2.1719312275089964</v>
      </c>
      <c r="G22" s="494">
        <f t="shared" si="1"/>
        <v>0.73804347826086958</v>
      </c>
      <c r="H22" s="71"/>
      <c r="I22" s="71"/>
      <c r="J22" s="124"/>
      <c r="P22" s="344"/>
      <c r="Q22" s="344"/>
      <c r="R22" s="344"/>
      <c r="S22" s="344"/>
    </row>
    <row r="23" spans="1:19" ht="19.5" customHeight="1" x14ac:dyDescent="0.2">
      <c r="A23" s="70">
        <v>5523</v>
      </c>
      <c r="B23" s="295" t="s">
        <v>41</v>
      </c>
      <c r="C23" s="359">
        <v>6209</v>
      </c>
      <c r="D23" s="341">
        <v>12420</v>
      </c>
      <c r="E23" s="341">
        <v>6578</v>
      </c>
      <c r="F23" s="493">
        <f t="shared" si="0"/>
        <v>1.0594298598808181</v>
      </c>
      <c r="G23" s="494">
        <f t="shared" si="1"/>
        <v>0.52962962962962967</v>
      </c>
      <c r="H23" s="355"/>
      <c r="I23" s="2"/>
      <c r="J23" s="124"/>
      <c r="Q23" s="344"/>
      <c r="R23" s="344"/>
      <c r="S23" s="344"/>
    </row>
    <row r="24" spans="1:19" ht="19.5" customHeight="1" x14ac:dyDescent="0.2">
      <c r="A24" s="70">
        <v>5524</v>
      </c>
      <c r="B24" s="295" t="s">
        <v>42</v>
      </c>
      <c r="C24" s="359">
        <v>4664</v>
      </c>
      <c r="D24" s="341">
        <v>10800</v>
      </c>
      <c r="E24" s="341">
        <v>4656</v>
      </c>
      <c r="F24" s="493">
        <f t="shared" si="0"/>
        <v>0.99828473413379071</v>
      </c>
      <c r="G24" s="494">
        <f t="shared" si="1"/>
        <v>0.43111111111111111</v>
      </c>
      <c r="H24" s="355"/>
      <c r="I24" s="2"/>
      <c r="J24" s="124"/>
      <c r="Q24" s="344"/>
      <c r="R24" s="344"/>
      <c r="S24" s="344"/>
    </row>
    <row r="25" spans="1:19" ht="19.5" customHeight="1" x14ac:dyDescent="0.2">
      <c r="A25" s="70">
        <v>5525</v>
      </c>
      <c r="B25" s="295" t="s">
        <v>44</v>
      </c>
      <c r="C25" s="359">
        <v>1800</v>
      </c>
      <c r="D25" s="341">
        <v>3100</v>
      </c>
      <c r="E25" s="341">
        <v>1772</v>
      </c>
      <c r="F25" s="493">
        <f t="shared" si="0"/>
        <v>0.98444444444444446</v>
      </c>
      <c r="G25" s="494">
        <f t="shared" si="1"/>
        <v>0.57161290322580649</v>
      </c>
      <c r="H25" s="355"/>
      <c r="I25" s="2"/>
      <c r="J25" s="124"/>
      <c r="Q25" s="344"/>
      <c r="R25" s="344"/>
      <c r="S25" s="344"/>
    </row>
    <row r="26" spans="1:19" ht="19.5" customHeight="1" x14ac:dyDescent="0.2">
      <c r="A26" s="70">
        <v>5526</v>
      </c>
      <c r="B26" s="295" t="s">
        <v>45</v>
      </c>
      <c r="C26" s="359">
        <v>1145</v>
      </c>
      <c r="D26" s="341">
        <v>2000</v>
      </c>
      <c r="E26" s="341">
        <v>1249</v>
      </c>
      <c r="F26" s="493">
        <f t="shared" si="0"/>
        <v>1.0908296943231441</v>
      </c>
      <c r="G26" s="494">
        <f t="shared" si="1"/>
        <v>0.62450000000000006</v>
      </c>
      <c r="H26" s="355"/>
      <c r="I26" s="2"/>
      <c r="J26" s="124"/>
      <c r="Q26" s="344"/>
      <c r="R26" s="344"/>
      <c r="S26" s="344"/>
    </row>
    <row r="27" spans="1:19" ht="19.5" customHeight="1" x14ac:dyDescent="0.2">
      <c r="A27" s="70">
        <v>5527</v>
      </c>
      <c r="B27" s="295" t="s">
        <v>114</v>
      </c>
      <c r="C27" s="341">
        <v>0</v>
      </c>
      <c r="D27" s="341">
        <v>0</v>
      </c>
      <c r="E27" s="341">
        <v>0</v>
      </c>
      <c r="F27" s="493" t="str">
        <f t="shared" si="0"/>
        <v xml:space="preserve"> </v>
      </c>
      <c r="G27" s="494" t="str">
        <f t="shared" si="1"/>
        <v xml:space="preserve"> </v>
      </c>
      <c r="H27" s="355"/>
      <c r="I27" s="2"/>
      <c r="J27" s="124"/>
      <c r="Q27" s="344"/>
      <c r="R27" s="344"/>
      <c r="S27" s="344"/>
    </row>
    <row r="28" spans="1:19" ht="19.5" customHeight="1" x14ac:dyDescent="0.2">
      <c r="A28" s="70">
        <v>5531</v>
      </c>
      <c r="B28" s="295" t="s">
        <v>36</v>
      </c>
      <c r="C28" s="341">
        <v>318</v>
      </c>
      <c r="D28" s="341">
        <v>2500</v>
      </c>
      <c r="E28" s="341">
        <v>392</v>
      </c>
      <c r="F28" s="493">
        <f t="shared" si="0"/>
        <v>1.2327044025157232</v>
      </c>
      <c r="G28" s="494">
        <f t="shared" si="1"/>
        <v>0.15679999999999999</v>
      </c>
      <c r="H28" s="355"/>
      <c r="I28" s="2"/>
      <c r="J28" s="124"/>
      <c r="Q28" s="344"/>
      <c r="R28" s="344"/>
      <c r="S28" s="344"/>
    </row>
    <row r="29" spans="1:19" s="357" customFormat="1" ht="19.5" customHeight="1" x14ac:dyDescent="0.2">
      <c r="A29" s="70">
        <v>5532</v>
      </c>
      <c r="B29" s="295" t="s">
        <v>197</v>
      </c>
      <c r="C29" s="359">
        <v>5221</v>
      </c>
      <c r="D29" s="341">
        <v>15011</v>
      </c>
      <c r="E29" s="341">
        <v>6122</v>
      </c>
      <c r="F29" s="493">
        <f t="shared" si="0"/>
        <v>1.1725723041562919</v>
      </c>
      <c r="G29" s="494">
        <f t="shared" si="1"/>
        <v>0.40783425487975483</v>
      </c>
      <c r="H29" s="355"/>
      <c r="I29" s="356"/>
      <c r="J29" s="124"/>
      <c r="Q29" s="358"/>
      <c r="R29" s="358"/>
      <c r="S29" s="358"/>
    </row>
    <row r="30" spans="1:19" s="357" customFormat="1" ht="19.5" customHeight="1" x14ac:dyDescent="0.2">
      <c r="A30" s="70">
        <v>5533</v>
      </c>
      <c r="B30" s="295" t="s">
        <v>115</v>
      </c>
      <c r="C30" s="359">
        <v>0</v>
      </c>
      <c r="D30" s="341">
        <v>0</v>
      </c>
      <c r="E30" s="341">
        <v>0</v>
      </c>
      <c r="F30" s="493" t="str">
        <f t="shared" si="0"/>
        <v xml:space="preserve"> </v>
      </c>
      <c r="G30" s="494" t="str">
        <f t="shared" si="1"/>
        <v xml:space="preserve"> </v>
      </c>
      <c r="H30" s="355"/>
      <c r="I30" s="2"/>
      <c r="J30" s="124"/>
      <c r="Q30" s="358"/>
      <c r="R30" s="358"/>
      <c r="S30" s="358"/>
    </row>
    <row r="31" spans="1:19" s="357" customFormat="1" ht="19.5" customHeight="1" x14ac:dyDescent="0.2">
      <c r="A31" s="70">
        <v>5535</v>
      </c>
      <c r="B31" s="295" t="s">
        <v>198</v>
      </c>
      <c r="C31" s="359">
        <v>9649</v>
      </c>
      <c r="D31" s="359">
        <v>23700</v>
      </c>
      <c r="E31" s="359">
        <v>9630</v>
      </c>
      <c r="F31" s="493">
        <f t="shared" si="0"/>
        <v>0.99803088402943307</v>
      </c>
      <c r="G31" s="494">
        <f t="shared" si="1"/>
        <v>0.40632911392405063</v>
      </c>
      <c r="H31" s="355"/>
      <c r="I31" s="2"/>
      <c r="J31" s="124"/>
      <c r="Q31" s="358"/>
      <c r="R31" s="358"/>
      <c r="S31" s="358"/>
    </row>
    <row r="32" spans="1:19" ht="19.5" customHeight="1" x14ac:dyDescent="0.2">
      <c r="A32" s="70">
        <v>5536</v>
      </c>
      <c r="B32" s="295" t="s">
        <v>199</v>
      </c>
      <c r="C32" s="359">
        <v>56</v>
      </c>
      <c r="D32" s="359">
        <v>562</v>
      </c>
      <c r="E32" s="359">
        <v>48</v>
      </c>
      <c r="F32" s="493">
        <f t="shared" si="0"/>
        <v>0.8571428571428571</v>
      </c>
      <c r="G32" s="494">
        <f t="shared" si="1"/>
        <v>8.5409252669039148E-2</v>
      </c>
      <c r="H32" s="355"/>
      <c r="I32" s="2"/>
      <c r="J32" s="124"/>
      <c r="Q32" s="344"/>
      <c r="R32" s="344"/>
      <c r="S32" s="344"/>
    </row>
    <row r="33" spans="1:19" ht="19.5" customHeight="1" x14ac:dyDescent="0.2">
      <c r="A33" s="70">
        <v>5537</v>
      </c>
      <c r="B33" s="295" t="s">
        <v>116</v>
      </c>
      <c r="C33" s="492">
        <v>640</v>
      </c>
      <c r="D33" s="359">
        <v>1600</v>
      </c>
      <c r="E33" s="359">
        <v>379</v>
      </c>
      <c r="F33" s="493">
        <f t="shared" si="0"/>
        <v>0.59218749999999998</v>
      </c>
      <c r="G33" s="494">
        <f t="shared" si="1"/>
        <v>0.236875</v>
      </c>
      <c r="H33" s="355"/>
      <c r="I33" s="2"/>
      <c r="J33" s="124"/>
      <c r="N33" s="360"/>
      <c r="Q33" s="344"/>
      <c r="R33" s="344"/>
      <c r="S33" s="344"/>
    </row>
    <row r="34" spans="1:19" ht="19.5" customHeight="1" thickBot="1" x14ac:dyDescent="0.25">
      <c r="A34" s="70">
        <v>5538</v>
      </c>
      <c r="B34" s="301" t="s">
        <v>38</v>
      </c>
      <c r="C34" s="492">
        <v>956</v>
      </c>
      <c r="D34" s="359">
        <v>5500</v>
      </c>
      <c r="E34" s="359">
        <v>4046</v>
      </c>
      <c r="F34" s="495">
        <f t="shared" si="0"/>
        <v>4.2322175732217575</v>
      </c>
      <c r="G34" s="496">
        <f t="shared" si="1"/>
        <v>0.73563636363636364</v>
      </c>
      <c r="H34" s="355"/>
      <c r="I34" s="2"/>
      <c r="J34" s="124"/>
      <c r="Q34" s="344"/>
      <c r="R34" s="344"/>
      <c r="S34" s="344"/>
    </row>
    <row r="35" spans="1:19" ht="31.5" customHeight="1" thickBot="1" x14ac:dyDescent="0.3">
      <c r="B35" s="306" t="s">
        <v>40</v>
      </c>
      <c r="C35" s="308">
        <v>46700</v>
      </c>
      <c r="D35" s="308">
        <v>108192</v>
      </c>
      <c r="E35" s="308">
        <v>53424</v>
      </c>
      <c r="F35" s="348">
        <f t="shared" si="0"/>
        <v>1.1439828693790151</v>
      </c>
      <c r="G35" s="349">
        <f t="shared" si="1"/>
        <v>0.49378881987577639</v>
      </c>
      <c r="H35" s="355"/>
      <c r="I35" s="2"/>
      <c r="J35" s="124"/>
      <c r="Q35" s="344"/>
      <c r="R35" s="344"/>
      <c r="S35" s="344"/>
    </row>
    <row r="36" spans="1:19" ht="31.5" customHeight="1" thickBot="1" x14ac:dyDescent="0.3">
      <c r="A36" s="334"/>
      <c r="B36" s="361" t="s">
        <v>200</v>
      </c>
      <c r="C36" s="362">
        <v>100865</v>
      </c>
      <c r="D36" s="362">
        <v>225015</v>
      </c>
      <c r="E36" s="362">
        <v>106631</v>
      </c>
      <c r="F36" s="348">
        <f t="shared" si="0"/>
        <v>1.0571655182669906</v>
      </c>
      <c r="G36" s="349">
        <f t="shared" si="1"/>
        <v>0.47388396329133614</v>
      </c>
      <c r="Q36" s="344"/>
      <c r="R36" s="344"/>
      <c r="S36" s="344"/>
    </row>
    <row r="37" spans="1:19" x14ac:dyDescent="0.25">
      <c r="A37" s="53"/>
      <c r="B37" s="363"/>
      <c r="C37" s="364"/>
      <c r="D37" s="364"/>
      <c r="E37" s="353"/>
      <c r="F37" s="326"/>
    </row>
    <row r="38" spans="1:19" x14ac:dyDescent="0.25">
      <c r="B38" s="634" t="s">
        <v>288</v>
      </c>
      <c r="C38" s="174"/>
      <c r="D38" s="174"/>
    </row>
    <row r="39" spans="1:19" x14ac:dyDescent="0.25">
      <c r="B39" s="49"/>
      <c r="C39" s="174"/>
      <c r="D39" s="174"/>
      <c r="E39" s="366"/>
    </row>
    <row r="45" spans="1:19" x14ac:dyDescent="0.25">
      <c r="B45" s="331" t="s">
        <v>119</v>
      </c>
    </row>
  </sheetData>
  <mergeCells count="2">
    <mergeCell ref="B3:G3"/>
    <mergeCell ref="B4:G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8" orientation="portrait" r:id="rId1"/>
  <headerFooter alignWithMargins="0">
    <oddHeader>&amp;L&amp;10VASIVÍZ ZRt.&amp;R&amp;10 2018. július 31.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1"/>
  <sheetViews>
    <sheetView zoomScale="90" zoomScaleNormal="90" workbookViewId="0">
      <selection activeCell="N18" sqref="N18"/>
    </sheetView>
  </sheetViews>
  <sheetFormatPr defaultColWidth="8" defaultRowHeight="12.75" x14ac:dyDescent="0.2"/>
  <cols>
    <col min="1" max="1" width="3" style="367" customWidth="1"/>
    <col min="2" max="2" width="55.5" style="367" bestFit="1" customWidth="1"/>
    <col min="3" max="3" width="10" style="393" customWidth="1"/>
    <col min="4" max="5" width="9.25" style="393" customWidth="1"/>
    <col min="6" max="6" width="15.25" style="393" bestFit="1" customWidth="1"/>
    <col min="7" max="7" width="16.625" style="367" customWidth="1"/>
    <col min="8" max="8" width="8.125" style="367" bestFit="1" customWidth="1"/>
    <col min="9" max="16384" width="8" style="367"/>
  </cols>
  <sheetData>
    <row r="3" spans="1:10" ht="18.75" x14ac:dyDescent="0.2">
      <c r="A3" s="717" t="s">
        <v>262</v>
      </c>
      <c r="B3" s="717"/>
      <c r="C3" s="717"/>
      <c r="D3" s="717"/>
      <c r="E3" s="717"/>
      <c r="F3" s="717"/>
      <c r="G3" s="717"/>
    </row>
    <row r="4" spans="1:10" ht="18.75" x14ac:dyDescent="0.2">
      <c r="A4" s="717" t="s">
        <v>306</v>
      </c>
      <c r="B4" s="717"/>
      <c r="C4" s="717"/>
      <c r="D4" s="717"/>
      <c r="E4" s="717"/>
      <c r="F4" s="717"/>
      <c r="G4" s="717"/>
    </row>
    <row r="5" spans="1:10" ht="19.5" thickBot="1" x14ac:dyDescent="0.3">
      <c r="A5" s="368"/>
      <c r="B5" s="368"/>
      <c r="C5" s="369"/>
      <c r="D5" s="369"/>
      <c r="E5" s="369"/>
      <c r="F5" s="369"/>
      <c r="G5" s="370" t="s">
        <v>47</v>
      </c>
    </row>
    <row r="6" spans="1:10" ht="34.5" customHeight="1" x14ac:dyDescent="0.2">
      <c r="A6" s="718" t="s">
        <v>201</v>
      </c>
      <c r="B6" s="719"/>
      <c r="C6" s="722" t="s">
        <v>292</v>
      </c>
      <c r="D6" s="668" t="s">
        <v>308</v>
      </c>
      <c r="E6" s="670"/>
      <c r="F6" s="722" t="s">
        <v>264</v>
      </c>
      <c r="G6" s="724" t="s">
        <v>265</v>
      </c>
    </row>
    <row r="7" spans="1:10" ht="45" customHeight="1" thickBot="1" x14ac:dyDescent="0.25">
      <c r="A7" s="720"/>
      <c r="B7" s="721"/>
      <c r="C7" s="723"/>
      <c r="D7" s="469" t="s">
        <v>266</v>
      </c>
      <c r="E7" s="469" t="s">
        <v>267</v>
      </c>
      <c r="F7" s="723"/>
      <c r="G7" s="725"/>
      <c r="H7" s="371"/>
      <c r="I7" s="371"/>
    </row>
    <row r="8" spans="1:10" s="375" customFormat="1" ht="16.5" x14ac:dyDescent="0.25">
      <c r="A8" s="497" t="s">
        <v>67</v>
      </c>
      <c r="B8" s="498" t="s">
        <v>202</v>
      </c>
      <c r="C8" s="499">
        <v>431812</v>
      </c>
      <c r="D8" s="499">
        <v>178100</v>
      </c>
      <c r="E8" s="499">
        <v>118906</v>
      </c>
      <c r="F8" s="372">
        <f>IFERROR(D8/C8," ")</f>
        <v>0.41244800978203477</v>
      </c>
      <c r="G8" s="556">
        <f>IFERROR(E8/C8," ")</f>
        <v>0.27536520522820118</v>
      </c>
      <c r="H8" s="373"/>
      <c r="I8" s="371"/>
      <c r="J8" s="374"/>
    </row>
    <row r="9" spans="1:10" s="381" customFormat="1" ht="16.5" x14ac:dyDescent="0.25">
      <c r="A9" s="376"/>
      <c r="B9" s="377" t="s">
        <v>203</v>
      </c>
      <c r="C9" s="378">
        <v>60621</v>
      </c>
      <c r="D9" s="378">
        <v>24670</v>
      </c>
      <c r="E9" s="378">
        <v>16589</v>
      </c>
      <c r="F9" s="188">
        <f>IFERROR(D9/C9," ")</f>
        <v>0.40695468566998233</v>
      </c>
      <c r="G9" s="379">
        <f>IFERROR(E9/C9," ")</f>
        <v>0.27365104501740323</v>
      </c>
      <c r="H9" s="380"/>
      <c r="I9" s="373"/>
      <c r="J9" s="374"/>
    </row>
    <row r="10" spans="1:10" s="504" customFormat="1" ht="16.5" x14ac:dyDescent="0.25">
      <c r="A10" s="500"/>
      <c r="B10" s="501" t="s">
        <v>204</v>
      </c>
      <c r="C10" s="378">
        <v>173642</v>
      </c>
      <c r="D10" s="378">
        <v>73705</v>
      </c>
      <c r="E10" s="378">
        <v>46684</v>
      </c>
      <c r="F10" s="188">
        <f t="shared" ref="F10:F17" si="0">IFERROR(D10/C10," ")</f>
        <v>0.42446527913753584</v>
      </c>
      <c r="G10" s="379">
        <f t="shared" ref="G10:G17" si="1">IFERROR(E10/C10," ")</f>
        <v>0.26885200585111896</v>
      </c>
      <c r="H10" s="502"/>
      <c r="I10" s="502"/>
      <c r="J10" s="503"/>
    </row>
    <row r="11" spans="1:10" s="381" customFormat="1" ht="16.5" x14ac:dyDescent="0.25">
      <c r="A11" s="376"/>
      <c r="B11" s="377" t="s">
        <v>205</v>
      </c>
      <c r="C11" s="378">
        <v>30000</v>
      </c>
      <c r="D11" s="378">
        <v>10872</v>
      </c>
      <c r="E11" s="378">
        <v>10872</v>
      </c>
      <c r="F11" s="188">
        <f t="shared" si="0"/>
        <v>0.3624</v>
      </c>
      <c r="G11" s="379">
        <f t="shared" si="1"/>
        <v>0.3624</v>
      </c>
      <c r="H11" s="380"/>
      <c r="I11" s="380"/>
      <c r="J11" s="374"/>
    </row>
    <row r="12" spans="1:10" s="381" customFormat="1" ht="16.5" x14ac:dyDescent="0.25">
      <c r="A12" s="376"/>
      <c r="B12" s="377" t="s">
        <v>206</v>
      </c>
      <c r="C12" s="378">
        <v>48940</v>
      </c>
      <c r="D12" s="378">
        <v>48039</v>
      </c>
      <c r="E12" s="378">
        <v>30934</v>
      </c>
      <c r="F12" s="188">
        <f t="shared" si="0"/>
        <v>0.98158970167552106</v>
      </c>
      <c r="G12" s="379">
        <f t="shared" si="1"/>
        <v>0.63208009807928078</v>
      </c>
      <c r="H12" s="380"/>
      <c r="I12" s="380"/>
      <c r="J12" s="374"/>
    </row>
    <row r="13" spans="1:10" s="504" customFormat="1" ht="16.5" x14ac:dyDescent="0.25">
      <c r="A13" s="500"/>
      <c r="B13" s="501" t="s">
        <v>207</v>
      </c>
      <c r="C13" s="378">
        <v>39009</v>
      </c>
      <c r="D13" s="378">
        <v>16328</v>
      </c>
      <c r="E13" s="378">
        <v>9341</v>
      </c>
      <c r="F13" s="188">
        <f t="shared" si="0"/>
        <v>0.41857007357276527</v>
      </c>
      <c r="G13" s="379">
        <f t="shared" si="1"/>
        <v>0.23945756107564922</v>
      </c>
      <c r="H13" s="502"/>
      <c r="I13" s="502"/>
      <c r="J13" s="503"/>
    </row>
    <row r="14" spans="1:10" s="504" customFormat="1" ht="16.5" x14ac:dyDescent="0.25">
      <c r="A14" s="500"/>
      <c r="B14" s="501" t="s">
        <v>208</v>
      </c>
      <c r="C14" s="378">
        <v>5000</v>
      </c>
      <c r="D14" s="378">
        <v>4486</v>
      </c>
      <c r="E14" s="378">
        <v>4486</v>
      </c>
      <c r="F14" s="188">
        <f t="shared" si="0"/>
        <v>0.8972</v>
      </c>
      <c r="G14" s="379">
        <f t="shared" si="1"/>
        <v>0.8972</v>
      </c>
      <c r="H14" s="502"/>
      <c r="I14" s="502"/>
      <c r="J14" s="503"/>
    </row>
    <row r="15" spans="1:10" s="504" customFormat="1" ht="16.5" x14ac:dyDescent="0.25">
      <c r="A15" s="500"/>
      <c r="B15" s="501" t="s">
        <v>209</v>
      </c>
      <c r="C15" s="378">
        <v>74600</v>
      </c>
      <c r="D15" s="378">
        <v>0</v>
      </c>
      <c r="E15" s="378">
        <v>0</v>
      </c>
      <c r="F15" s="188">
        <f t="shared" si="0"/>
        <v>0</v>
      </c>
      <c r="G15" s="379">
        <f t="shared" si="1"/>
        <v>0</v>
      </c>
      <c r="H15" s="502"/>
      <c r="I15" s="502"/>
      <c r="J15" s="503"/>
    </row>
    <row r="16" spans="1:10" s="381" customFormat="1" ht="16.5" x14ac:dyDescent="0.25">
      <c r="A16" s="382"/>
      <c r="B16" s="383"/>
      <c r="C16" s="505"/>
      <c r="D16" s="505"/>
      <c r="E16" s="505"/>
      <c r="F16" s="562"/>
      <c r="G16" s="379"/>
      <c r="H16" s="380"/>
      <c r="I16" s="380"/>
      <c r="J16" s="374"/>
    </row>
    <row r="17" spans="1:10" s="504" customFormat="1" ht="33" x14ac:dyDescent="0.25">
      <c r="A17" s="555" t="s">
        <v>68</v>
      </c>
      <c r="B17" s="507" t="s">
        <v>210</v>
      </c>
      <c r="C17" s="385">
        <v>0</v>
      </c>
      <c r="D17" s="385">
        <v>0</v>
      </c>
      <c r="E17" s="385">
        <v>0</v>
      </c>
      <c r="F17" s="558" t="str">
        <f t="shared" si="0"/>
        <v xml:space="preserve"> </v>
      </c>
      <c r="G17" s="557" t="str">
        <f t="shared" si="1"/>
        <v xml:space="preserve"> </v>
      </c>
      <c r="H17" s="502"/>
      <c r="I17" s="502"/>
      <c r="J17" s="503"/>
    </row>
    <row r="18" spans="1:10" s="510" customFormat="1" ht="16.5" x14ac:dyDescent="0.25">
      <c r="A18" s="506" t="s">
        <v>69</v>
      </c>
      <c r="B18" s="508" t="s">
        <v>211</v>
      </c>
      <c r="C18" s="386">
        <v>0</v>
      </c>
      <c r="D18" s="386">
        <v>0</v>
      </c>
      <c r="E18" s="386">
        <v>0</v>
      </c>
      <c r="F18" s="558" t="str">
        <f t="shared" ref="F18:F20" si="2">IFERROR(D18/C18," ")</f>
        <v xml:space="preserve"> </v>
      </c>
      <c r="G18" s="557" t="str">
        <f t="shared" ref="G18:G20" si="3">IFERROR(E18/C18," ")</f>
        <v xml:space="preserve"> </v>
      </c>
      <c r="H18" s="509"/>
      <c r="I18" s="502"/>
      <c r="J18" s="503"/>
    </row>
    <row r="19" spans="1:10" s="504" customFormat="1" ht="16.5" x14ac:dyDescent="0.25">
      <c r="A19" s="511" t="s">
        <v>70</v>
      </c>
      <c r="B19" s="512" t="s">
        <v>212</v>
      </c>
      <c r="C19" s="387">
        <v>9035</v>
      </c>
      <c r="D19" s="385">
        <v>9909</v>
      </c>
      <c r="E19" s="385">
        <v>8109</v>
      </c>
      <c r="F19" s="558">
        <f t="shared" si="2"/>
        <v>1.0967349197565024</v>
      </c>
      <c r="G19" s="557">
        <f t="shared" si="3"/>
        <v>0.89750968456004432</v>
      </c>
      <c r="H19" s="502"/>
      <c r="I19" s="502"/>
      <c r="J19" s="503"/>
    </row>
    <row r="20" spans="1:10" s="381" customFormat="1" ht="17.25" thickBot="1" x14ac:dyDescent="0.3">
      <c r="A20" s="551"/>
      <c r="B20" s="552"/>
      <c r="C20" s="553"/>
      <c r="D20" s="553"/>
      <c r="E20" s="553"/>
      <c r="F20" s="561" t="str">
        <f t="shared" si="2"/>
        <v xml:space="preserve"> </v>
      </c>
      <c r="G20" s="199" t="str">
        <f t="shared" si="3"/>
        <v xml:space="preserve"> </v>
      </c>
      <c r="H20" s="380"/>
      <c r="I20" s="380"/>
      <c r="J20" s="374"/>
    </row>
    <row r="21" spans="1:10" s="392" customFormat="1" ht="19.5" thickBot="1" x14ac:dyDescent="0.35">
      <c r="A21" s="388"/>
      <c r="B21" s="389" t="s">
        <v>213</v>
      </c>
      <c r="C21" s="390">
        <v>440847</v>
      </c>
      <c r="D21" s="390">
        <v>188009</v>
      </c>
      <c r="E21" s="390">
        <v>127015</v>
      </c>
      <c r="F21" s="560">
        <f t="shared" ref="F21" si="4">IFERROR(D21/C21," ")</f>
        <v>0.42647222278931241</v>
      </c>
      <c r="G21" s="559">
        <f t="shared" ref="G21" si="5">IFERROR(E21/C21," ")</f>
        <v>0.2881158315696829</v>
      </c>
      <c r="H21" s="391"/>
      <c r="I21" s="380"/>
      <c r="J21" s="374"/>
    </row>
    <row r="22" spans="1:10" s="392" customFormat="1" ht="18.75" x14ac:dyDescent="0.3">
      <c r="A22" s="391"/>
      <c r="B22" s="514"/>
      <c r="C22" s="515"/>
      <c r="D22" s="515"/>
      <c r="E22" s="515"/>
      <c r="F22" s="515"/>
      <c r="G22" s="516"/>
      <c r="H22" s="391"/>
      <c r="I22" s="380"/>
      <c r="J22" s="374"/>
    </row>
    <row r="23" spans="1:10" ht="31.5" customHeight="1" x14ac:dyDescent="0.2">
      <c r="A23" s="716" t="s">
        <v>304</v>
      </c>
      <c r="B23" s="716"/>
      <c r="C23" s="716"/>
      <c r="D23" s="716"/>
      <c r="E23" s="716"/>
      <c r="F23" s="639"/>
      <c r="G23" s="639"/>
      <c r="I23" s="371"/>
    </row>
    <row r="24" spans="1:10" ht="15.75" x14ac:dyDescent="0.25">
      <c r="B24" s="49"/>
    </row>
    <row r="31" spans="1:10" s="393" customFormat="1" x14ac:dyDescent="0.2">
      <c r="A31" s="367"/>
      <c r="B31" s="367" t="s">
        <v>119</v>
      </c>
      <c r="G31" s="367"/>
      <c r="H31" s="367"/>
      <c r="I31" s="367"/>
      <c r="J31" s="367"/>
    </row>
  </sheetData>
  <mergeCells count="8">
    <mergeCell ref="A23:E23"/>
    <mergeCell ref="A3:G3"/>
    <mergeCell ref="A4:G4"/>
    <mergeCell ref="A6:B7"/>
    <mergeCell ref="C6:C7"/>
    <mergeCell ref="D6:E6"/>
    <mergeCell ref="F6:F7"/>
    <mergeCell ref="G6:G7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&amp;L&amp;10VASIVÍZ ZRt.&amp;R&amp;10 2018. július 31.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77"/>
  <sheetViews>
    <sheetView topLeftCell="A55" zoomScaleNormal="100" workbookViewId="0">
      <selection activeCell="N18" sqref="N18"/>
    </sheetView>
  </sheetViews>
  <sheetFormatPr defaultColWidth="8" defaultRowHeight="15.75" x14ac:dyDescent="0.25"/>
  <cols>
    <col min="1" max="1" width="58.25" style="394" bestFit="1" customWidth="1"/>
    <col min="2" max="2" width="11.5" style="394" customWidth="1"/>
    <col min="3" max="4" width="11.5" style="423" customWidth="1"/>
    <col min="5" max="6" width="11.5" style="394" customWidth="1"/>
    <col min="7" max="7" width="7.375" customWidth="1"/>
    <col min="8" max="8" width="8.625" style="394" bestFit="1" customWidth="1"/>
    <col min="9" max="9" width="7.5" style="394" customWidth="1"/>
    <col min="10" max="16384" width="8" style="394"/>
  </cols>
  <sheetData>
    <row r="3" spans="1:9" ht="18.75" x14ac:dyDescent="0.25">
      <c r="A3" s="717" t="s">
        <v>263</v>
      </c>
      <c r="B3" s="717"/>
      <c r="C3" s="717"/>
      <c r="D3" s="717"/>
      <c r="E3" s="717"/>
      <c r="F3" s="717"/>
    </row>
    <row r="4" spans="1:9" ht="18.75" x14ac:dyDescent="0.25">
      <c r="A4" s="717" t="s">
        <v>306</v>
      </c>
      <c r="B4" s="717"/>
      <c r="C4" s="717"/>
      <c r="D4" s="717"/>
      <c r="E4" s="717"/>
      <c r="F4" s="717"/>
    </row>
    <row r="5" spans="1:9" ht="15.75" customHeight="1" thickBot="1" x14ac:dyDescent="0.3">
      <c r="A5" s="654"/>
      <c r="B5" s="654"/>
      <c r="C5" s="395"/>
      <c r="D5" s="395"/>
      <c r="F5" s="396" t="s">
        <v>47</v>
      </c>
    </row>
    <row r="6" spans="1:9" ht="32.25" customHeight="1" x14ac:dyDescent="0.25">
      <c r="A6" s="727" t="s">
        <v>201</v>
      </c>
      <c r="B6" s="666" t="s">
        <v>293</v>
      </c>
      <c r="C6" s="668" t="s">
        <v>308</v>
      </c>
      <c r="D6" s="670"/>
      <c r="E6" s="722" t="s">
        <v>264</v>
      </c>
      <c r="F6" s="724" t="s">
        <v>268</v>
      </c>
      <c r="I6" s="517"/>
    </row>
    <row r="7" spans="1:9" ht="32.25" thickBot="1" x14ac:dyDescent="0.3">
      <c r="A7" s="728"/>
      <c r="B7" s="667"/>
      <c r="C7" s="656" t="s">
        <v>266</v>
      </c>
      <c r="D7" s="656" t="s">
        <v>269</v>
      </c>
      <c r="E7" s="729"/>
      <c r="F7" s="730"/>
      <c r="I7" s="518"/>
    </row>
    <row r="8" spans="1:9" s="398" customFormat="1" ht="18.75" customHeight="1" x14ac:dyDescent="0.3">
      <c r="A8" s="519" t="s">
        <v>214</v>
      </c>
      <c r="B8" s="397"/>
      <c r="C8" s="397"/>
      <c r="D8" s="397"/>
      <c r="E8" s="520"/>
      <c r="F8" s="521"/>
    </row>
    <row r="9" spans="1:9" s="401" customFormat="1" ht="16.5" x14ac:dyDescent="0.25">
      <c r="A9" s="399" t="s">
        <v>215</v>
      </c>
      <c r="B9" s="400"/>
      <c r="C9" s="400"/>
      <c r="D9" s="400"/>
      <c r="E9" s="522"/>
      <c r="F9" s="523"/>
    </row>
    <row r="10" spans="1:9" x14ac:dyDescent="0.25">
      <c r="A10" s="402" t="s">
        <v>216</v>
      </c>
      <c r="B10" s="403"/>
      <c r="C10" s="386"/>
      <c r="D10" s="386"/>
      <c r="E10" s="524"/>
      <c r="F10" s="525"/>
    </row>
    <row r="11" spans="1:9" x14ac:dyDescent="0.25">
      <c r="A11" s="404" t="s">
        <v>217</v>
      </c>
      <c r="B11" s="405">
        <v>93200</v>
      </c>
      <c r="C11" s="405">
        <v>90974</v>
      </c>
      <c r="D11" s="405">
        <v>0</v>
      </c>
      <c r="E11" s="406">
        <f t="shared" ref="E11:E68" si="0">IFERROR(C11/B11," ")</f>
        <v>0.97611587982832615</v>
      </c>
      <c r="F11" s="526">
        <f>IFERROR(D11/B11," ")</f>
        <v>0</v>
      </c>
      <c r="I11" s="407"/>
    </row>
    <row r="12" spans="1:9" x14ac:dyDescent="0.25">
      <c r="A12" s="404" t="s">
        <v>294</v>
      </c>
      <c r="B12" s="409">
        <v>1500</v>
      </c>
      <c r="C12" s="409">
        <v>1100</v>
      </c>
      <c r="D12" s="409">
        <v>0</v>
      </c>
      <c r="E12" s="198">
        <f t="shared" si="0"/>
        <v>0.73333333333333328</v>
      </c>
      <c r="F12" s="277">
        <f t="shared" ref="F12:F68" si="1">IFERROR(D12/B12," ")</f>
        <v>0</v>
      </c>
      <c r="I12" s="407"/>
    </row>
    <row r="13" spans="1:9" x14ac:dyDescent="0.25">
      <c r="A13" s="404" t="s">
        <v>218</v>
      </c>
      <c r="B13" s="409">
        <v>1500</v>
      </c>
      <c r="C13" s="409">
        <v>0</v>
      </c>
      <c r="D13" s="409">
        <v>0</v>
      </c>
      <c r="E13" s="198">
        <f t="shared" si="0"/>
        <v>0</v>
      </c>
      <c r="F13" s="277">
        <f t="shared" si="1"/>
        <v>0</v>
      </c>
      <c r="I13" s="407"/>
    </row>
    <row r="14" spans="1:9" x14ac:dyDescent="0.25">
      <c r="A14" s="410" t="s">
        <v>219</v>
      </c>
      <c r="B14" s="386">
        <v>96200</v>
      </c>
      <c r="C14" s="403">
        <v>92074</v>
      </c>
      <c r="D14" s="403">
        <v>0</v>
      </c>
      <c r="E14" s="527">
        <f t="shared" si="0"/>
        <v>0.95711018711018714</v>
      </c>
      <c r="F14" s="528">
        <f t="shared" si="1"/>
        <v>0</v>
      </c>
      <c r="I14" s="407"/>
    </row>
    <row r="15" spans="1:9" ht="18.75" customHeight="1" x14ac:dyDescent="0.25">
      <c r="A15" s="410" t="s">
        <v>220</v>
      </c>
      <c r="B15" s="403"/>
      <c r="C15" s="386"/>
      <c r="D15" s="386"/>
      <c r="E15" s="527" t="str">
        <f t="shared" si="0"/>
        <v xml:space="preserve"> </v>
      </c>
      <c r="F15" s="528" t="str">
        <f t="shared" si="1"/>
        <v xml:space="preserve"> </v>
      </c>
      <c r="I15" s="407"/>
    </row>
    <row r="16" spans="1:9" x14ac:dyDescent="0.25">
      <c r="A16" s="404" t="s">
        <v>221</v>
      </c>
      <c r="B16" s="408">
        <v>8600</v>
      </c>
      <c r="C16" s="409">
        <v>10500</v>
      </c>
      <c r="D16" s="409">
        <v>0</v>
      </c>
      <c r="E16" s="198">
        <f t="shared" si="0"/>
        <v>1.2209302325581395</v>
      </c>
      <c r="F16" s="277">
        <f t="shared" si="1"/>
        <v>0</v>
      </c>
      <c r="I16" s="407"/>
    </row>
    <row r="17" spans="1:9" x14ac:dyDescent="0.25">
      <c r="A17" s="404" t="s">
        <v>271</v>
      </c>
      <c r="B17" s="408">
        <v>3000</v>
      </c>
      <c r="C17" s="409">
        <v>2000</v>
      </c>
      <c r="D17" s="409">
        <v>0</v>
      </c>
      <c r="E17" s="198">
        <f>IFERROR(C17/B17," ")</f>
        <v>0.66666666666666663</v>
      </c>
      <c r="F17" s="277">
        <f>IFERROR(D17/B17," ")</f>
        <v>0</v>
      </c>
      <c r="I17" s="407"/>
    </row>
    <row r="18" spans="1:9" x14ac:dyDescent="0.25">
      <c r="A18" s="404" t="s">
        <v>309</v>
      </c>
      <c r="B18" s="408">
        <v>0</v>
      </c>
      <c r="C18" s="409">
        <v>500</v>
      </c>
      <c r="D18" s="409">
        <v>0</v>
      </c>
      <c r="E18" s="198" t="str">
        <f>IFERROR(C18/B18," ")</f>
        <v xml:space="preserve"> </v>
      </c>
      <c r="F18" s="277" t="str">
        <f t="shared" ref="F18:F19" si="2">IFERROR(D18/B18," ")</f>
        <v xml:space="preserve"> </v>
      </c>
      <c r="I18" s="407"/>
    </row>
    <row r="19" spans="1:9" x14ac:dyDescent="0.25">
      <c r="A19" s="404" t="s">
        <v>310</v>
      </c>
      <c r="B19" s="408">
        <v>0</v>
      </c>
      <c r="C19" s="409">
        <v>500</v>
      </c>
      <c r="D19" s="409">
        <v>0</v>
      </c>
      <c r="E19" s="198" t="str">
        <f>IFERROR(C19/B19," ")</f>
        <v xml:space="preserve"> </v>
      </c>
      <c r="F19" s="277" t="str">
        <f t="shared" si="2"/>
        <v xml:space="preserve"> </v>
      </c>
      <c r="I19" s="407"/>
    </row>
    <row r="20" spans="1:9" x14ac:dyDescent="0.25">
      <c r="A20" s="404" t="s">
        <v>222</v>
      </c>
      <c r="B20" s="408">
        <v>10447</v>
      </c>
      <c r="C20" s="409">
        <v>4647</v>
      </c>
      <c r="D20" s="409">
        <v>0</v>
      </c>
      <c r="E20" s="198">
        <f t="shared" si="0"/>
        <v>0.44481669378769023</v>
      </c>
      <c r="F20" s="277">
        <f t="shared" si="1"/>
        <v>0</v>
      </c>
      <c r="I20" s="407"/>
    </row>
    <row r="21" spans="1:9" x14ac:dyDescent="0.25">
      <c r="A21" s="404" t="s">
        <v>272</v>
      </c>
      <c r="B21" s="408">
        <v>7200</v>
      </c>
      <c r="C21" s="409">
        <v>7200</v>
      </c>
      <c r="D21" s="409">
        <v>0</v>
      </c>
      <c r="E21" s="198">
        <f t="shared" si="0"/>
        <v>1</v>
      </c>
      <c r="F21" s="277">
        <f t="shared" si="1"/>
        <v>0</v>
      </c>
      <c r="I21" s="407"/>
    </row>
    <row r="22" spans="1:9" x14ac:dyDescent="0.25">
      <c r="A22" s="402" t="s">
        <v>154</v>
      </c>
      <c r="B22" s="403">
        <v>29247</v>
      </c>
      <c r="C22" s="403">
        <v>25347</v>
      </c>
      <c r="D22" s="403">
        <v>0</v>
      </c>
      <c r="E22" s="527">
        <f t="shared" si="0"/>
        <v>0.86665299005026153</v>
      </c>
      <c r="F22" s="528">
        <f t="shared" si="1"/>
        <v>0</v>
      </c>
      <c r="I22" s="407"/>
    </row>
    <row r="23" spans="1:9" x14ac:dyDescent="0.25">
      <c r="A23" s="402" t="s">
        <v>223</v>
      </c>
      <c r="B23" s="403"/>
      <c r="C23" s="386"/>
      <c r="D23" s="386"/>
      <c r="E23" s="527" t="str">
        <f t="shared" si="0"/>
        <v xml:space="preserve"> </v>
      </c>
      <c r="F23" s="528" t="str">
        <f t="shared" si="1"/>
        <v xml:space="preserve"> </v>
      </c>
      <c r="I23" s="407"/>
    </row>
    <row r="24" spans="1:9" s="423" customFormat="1" x14ac:dyDescent="0.25">
      <c r="A24" s="404" t="s">
        <v>224</v>
      </c>
      <c r="B24" s="409">
        <v>20000</v>
      </c>
      <c r="C24" s="405">
        <v>1440</v>
      </c>
      <c r="D24" s="405">
        <v>1440</v>
      </c>
      <c r="E24" s="188">
        <f t="shared" si="0"/>
        <v>7.1999999999999995E-2</v>
      </c>
      <c r="F24" s="190">
        <f t="shared" si="1"/>
        <v>7.1999999999999995E-2</v>
      </c>
      <c r="G24" s="6"/>
      <c r="I24" s="529"/>
    </row>
    <row r="25" spans="1:9" s="423" customFormat="1" x14ac:dyDescent="0.25">
      <c r="A25" s="404" t="s">
        <v>225</v>
      </c>
      <c r="B25" s="409">
        <v>2700</v>
      </c>
      <c r="C25" s="405">
        <v>2700</v>
      </c>
      <c r="D25" s="405">
        <v>0</v>
      </c>
      <c r="E25" s="188">
        <f t="shared" si="0"/>
        <v>1</v>
      </c>
      <c r="F25" s="190">
        <f t="shared" si="1"/>
        <v>0</v>
      </c>
      <c r="G25" s="6"/>
      <c r="I25" s="529"/>
    </row>
    <row r="26" spans="1:9" s="423" customFormat="1" x14ac:dyDescent="0.25">
      <c r="A26" s="404" t="s">
        <v>273</v>
      </c>
      <c r="B26" s="409">
        <v>15693</v>
      </c>
      <c r="C26" s="405">
        <v>5693</v>
      </c>
      <c r="D26" s="405">
        <v>5693</v>
      </c>
      <c r="E26" s="188">
        <f t="shared" si="0"/>
        <v>0.36277321098578985</v>
      </c>
      <c r="F26" s="190">
        <f t="shared" si="1"/>
        <v>0.36277321098578985</v>
      </c>
      <c r="G26" s="6"/>
      <c r="I26" s="529"/>
    </row>
    <row r="27" spans="1:9" s="423" customFormat="1" x14ac:dyDescent="0.25">
      <c r="A27" s="404" t="s">
        <v>226</v>
      </c>
      <c r="B27" s="405">
        <v>0</v>
      </c>
      <c r="C27" s="405">
        <v>500</v>
      </c>
      <c r="D27" s="405">
        <v>500</v>
      </c>
      <c r="E27" s="188" t="str">
        <f t="shared" si="0"/>
        <v xml:space="preserve"> </v>
      </c>
      <c r="F27" s="190" t="str">
        <f t="shared" si="1"/>
        <v xml:space="preserve"> </v>
      </c>
      <c r="G27" s="6"/>
      <c r="I27" s="529"/>
    </row>
    <row r="28" spans="1:9" s="423" customFormat="1" x14ac:dyDescent="0.25">
      <c r="A28" s="404" t="s">
        <v>311</v>
      </c>
      <c r="B28" s="405">
        <v>0</v>
      </c>
      <c r="C28" s="405">
        <v>1200</v>
      </c>
      <c r="D28" s="405">
        <v>0</v>
      </c>
      <c r="E28" s="188" t="str">
        <f t="shared" si="0"/>
        <v xml:space="preserve"> </v>
      </c>
      <c r="F28" s="190" t="str">
        <f t="shared" si="1"/>
        <v xml:space="preserve"> </v>
      </c>
      <c r="G28" s="6"/>
      <c r="I28" s="529"/>
    </row>
    <row r="29" spans="1:9" x14ac:dyDescent="0.25">
      <c r="A29" s="402" t="s">
        <v>154</v>
      </c>
      <c r="B29" s="403">
        <v>38393</v>
      </c>
      <c r="C29" s="403">
        <v>11533</v>
      </c>
      <c r="D29" s="403">
        <v>7633</v>
      </c>
      <c r="E29" s="527">
        <f>IFERROR(C29/B29," ")</f>
        <v>0.30039330086213634</v>
      </c>
      <c r="F29" s="528">
        <f>IFERROR(D29/B29," ")</f>
        <v>0.1988122834891777</v>
      </c>
      <c r="I29" s="407"/>
    </row>
    <row r="30" spans="1:9" x14ac:dyDescent="0.25">
      <c r="A30" s="402"/>
      <c r="B30" s="403"/>
      <c r="C30" s="530"/>
      <c r="D30" s="530"/>
      <c r="E30" s="527" t="str">
        <f t="shared" si="0"/>
        <v xml:space="preserve"> </v>
      </c>
      <c r="F30" s="528" t="str">
        <f t="shared" si="1"/>
        <v xml:space="preserve"> </v>
      </c>
      <c r="I30" s="407"/>
    </row>
    <row r="31" spans="1:9" s="401" customFormat="1" ht="16.5" x14ac:dyDescent="0.25">
      <c r="A31" s="384" t="s">
        <v>227</v>
      </c>
      <c r="B31" s="412">
        <v>163840</v>
      </c>
      <c r="C31" s="412">
        <v>128954</v>
      </c>
      <c r="D31" s="412">
        <v>7633</v>
      </c>
      <c r="E31" s="531">
        <f t="shared" si="0"/>
        <v>0.78707275390624998</v>
      </c>
      <c r="F31" s="532">
        <f t="shared" si="1"/>
        <v>4.6588134765624997E-2</v>
      </c>
      <c r="I31" s="407"/>
    </row>
    <row r="32" spans="1:9" s="401" customFormat="1" ht="16.5" x14ac:dyDescent="0.25">
      <c r="A32" s="384"/>
      <c r="B32" s="412"/>
      <c r="C32" s="413"/>
      <c r="D32" s="413"/>
      <c r="E32" s="531" t="str">
        <f t="shared" si="0"/>
        <v xml:space="preserve"> </v>
      </c>
      <c r="F32" s="532" t="str">
        <f t="shared" si="1"/>
        <v xml:space="preserve"> </v>
      </c>
      <c r="I32" s="407"/>
    </row>
    <row r="33" spans="1:9" s="401" customFormat="1" ht="16.5" x14ac:dyDescent="0.25">
      <c r="A33" s="384" t="s">
        <v>228</v>
      </c>
      <c r="B33" s="412"/>
      <c r="C33" s="413"/>
      <c r="D33" s="413"/>
      <c r="E33" s="531" t="str">
        <f t="shared" si="0"/>
        <v xml:space="preserve"> </v>
      </c>
      <c r="F33" s="532" t="str">
        <f t="shared" si="1"/>
        <v xml:space="preserve"> </v>
      </c>
      <c r="I33" s="407"/>
    </row>
    <row r="34" spans="1:9" x14ac:dyDescent="0.25">
      <c r="A34" s="402" t="s">
        <v>229</v>
      </c>
      <c r="B34" s="403"/>
      <c r="C34" s="386"/>
      <c r="D34" s="386"/>
      <c r="E34" s="527" t="str">
        <f t="shared" si="0"/>
        <v xml:space="preserve"> </v>
      </c>
      <c r="F34" s="528" t="str">
        <f t="shared" si="1"/>
        <v xml:space="preserve"> </v>
      </c>
      <c r="I34" s="407"/>
    </row>
    <row r="35" spans="1:9" x14ac:dyDescent="0.25">
      <c r="A35" s="411" t="s">
        <v>230</v>
      </c>
      <c r="B35" s="378">
        <v>566132</v>
      </c>
      <c r="C35" s="378">
        <v>313043</v>
      </c>
      <c r="D35" s="657">
        <v>200250</v>
      </c>
      <c r="E35" s="188">
        <f t="shared" si="0"/>
        <v>0.55295054863530058</v>
      </c>
      <c r="F35" s="190">
        <f t="shared" si="1"/>
        <v>0.35371609447973262</v>
      </c>
      <c r="I35" s="407"/>
    </row>
    <row r="36" spans="1:9" x14ac:dyDescent="0.25">
      <c r="A36" s="411" t="s">
        <v>231</v>
      </c>
      <c r="B36" s="378">
        <v>25700</v>
      </c>
      <c r="C36" s="378">
        <v>0</v>
      </c>
      <c r="D36" s="378">
        <v>0</v>
      </c>
      <c r="E36" s="188">
        <f t="shared" si="0"/>
        <v>0</v>
      </c>
      <c r="F36" s="190">
        <f t="shared" si="1"/>
        <v>0</v>
      </c>
      <c r="I36" s="407"/>
    </row>
    <row r="37" spans="1:9" x14ac:dyDescent="0.25">
      <c r="A37" s="404" t="s">
        <v>295</v>
      </c>
      <c r="B37" s="378">
        <v>5000</v>
      </c>
      <c r="C37" s="378">
        <v>3950</v>
      </c>
      <c r="D37" s="378">
        <v>0</v>
      </c>
      <c r="E37" s="188">
        <f t="shared" si="0"/>
        <v>0.79</v>
      </c>
      <c r="F37" s="190">
        <f t="shared" si="1"/>
        <v>0</v>
      </c>
      <c r="I37" s="407"/>
    </row>
    <row r="38" spans="1:9" x14ac:dyDescent="0.25">
      <c r="A38" s="404" t="s">
        <v>274</v>
      </c>
      <c r="B38" s="378">
        <v>16500</v>
      </c>
      <c r="C38" s="378">
        <v>10200</v>
      </c>
      <c r="D38" s="378">
        <v>9000</v>
      </c>
      <c r="E38" s="188">
        <f>IFERROR(C38/B38," ")</f>
        <v>0.61818181818181817</v>
      </c>
      <c r="F38" s="190">
        <f>IFERROR(D38/B38," ")</f>
        <v>0.54545454545454541</v>
      </c>
      <c r="I38" s="407"/>
    </row>
    <row r="39" spans="1:9" s="423" customFormat="1" x14ac:dyDescent="0.25">
      <c r="A39" s="404" t="s">
        <v>232</v>
      </c>
      <c r="B39" s="378">
        <v>3000</v>
      </c>
      <c r="C39" s="378">
        <v>2800</v>
      </c>
      <c r="D39" s="378">
        <v>0</v>
      </c>
      <c r="E39" s="188">
        <f t="shared" si="0"/>
        <v>0.93333333333333335</v>
      </c>
      <c r="F39" s="190">
        <f t="shared" si="1"/>
        <v>0</v>
      </c>
      <c r="G39" s="6"/>
      <c r="I39" s="529"/>
    </row>
    <row r="40" spans="1:9" x14ac:dyDescent="0.25">
      <c r="A40" s="402" t="s">
        <v>154</v>
      </c>
      <c r="B40" s="403">
        <v>616332</v>
      </c>
      <c r="C40" s="403">
        <v>329993</v>
      </c>
      <c r="D40" s="403">
        <v>209250</v>
      </c>
      <c r="E40" s="527">
        <f t="shared" si="0"/>
        <v>0.53541435460109166</v>
      </c>
      <c r="F40" s="528">
        <f t="shared" si="1"/>
        <v>0.33950857654640682</v>
      </c>
      <c r="H40" s="407"/>
      <c r="I40" s="407"/>
    </row>
    <row r="41" spans="1:9" x14ac:dyDescent="0.25">
      <c r="A41" s="402" t="s">
        <v>233</v>
      </c>
      <c r="B41" s="414"/>
      <c r="C41" s="415"/>
      <c r="D41" s="415"/>
      <c r="E41" s="533" t="str">
        <f t="shared" si="0"/>
        <v xml:space="preserve"> </v>
      </c>
      <c r="F41" s="534" t="str">
        <f t="shared" si="1"/>
        <v xml:space="preserve"> </v>
      </c>
      <c r="I41" s="407"/>
    </row>
    <row r="42" spans="1:9" s="423" customFormat="1" x14ac:dyDescent="0.25">
      <c r="A42" s="404" t="s">
        <v>234</v>
      </c>
      <c r="B42" s="409">
        <v>20500</v>
      </c>
      <c r="C42" s="409">
        <v>2700</v>
      </c>
      <c r="D42" s="409">
        <v>700</v>
      </c>
      <c r="E42" s="188">
        <f t="shared" si="0"/>
        <v>0.13170731707317074</v>
      </c>
      <c r="F42" s="190">
        <f t="shared" si="1"/>
        <v>3.4146341463414637E-2</v>
      </c>
      <c r="G42" s="6"/>
      <c r="I42" s="529"/>
    </row>
    <row r="43" spans="1:9" s="423" customFormat="1" x14ac:dyDescent="0.25">
      <c r="A43" s="404" t="s">
        <v>287</v>
      </c>
      <c r="B43" s="378">
        <v>2000</v>
      </c>
      <c r="C43" s="378">
        <v>0</v>
      </c>
      <c r="D43" s="378">
        <v>0</v>
      </c>
      <c r="E43" s="406">
        <f>IFERROR(C43/B43," ")</f>
        <v>0</v>
      </c>
      <c r="F43" s="526">
        <f>IFERROR(D43/B43," ")</f>
        <v>0</v>
      </c>
      <c r="G43" s="6"/>
      <c r="I43" s="529"/>
    </row>
    <row r="44" spans="1:9" s="423" customFormat="1" x14ac:dyDescent="0.25">
      <c r="A44" s="404" t="s">
        <v>235</v>
      </c>
      <c r="B44" s="378">
        <v>33000</v>
      </c>
      <c r="C44" s="378">
        <v>950</v>
      </c>
      <c r="D44" s="378">
        <v>0</v>
      </c>
      <c r="E44" s="188">
        <f t="shared" si="0"/>
        <v>2.8787878787878789E-2</v>
      </c>
      <c r="F44" s="190">
        <f t="shared" si="1"/>
        <v>0</v>
      </c>
      <c r="G44" s="6"/>
      <c r="I44" s="529"/>
    </row>
    <row r="45" spans="1:9" s="423" customFormat="1" x14ac:dyDescent="0.25">
      <c r="A45" s="404" t="s">
        <v>299</v>
      </c>
      <c r="B45" s="378">
        <v>15000</v>
      </c>
      <c r="C45" s="378">
        <v>0</v>
      </c>
      <c r="D45" s="378">
        <v>0</v>
      </c>
      <c r="E45" s="406">
        <f t="shared" si="0"/>
        <v>0</v>
      </c>
      <c r="F45" s="526">
        <f t="shared" si="1"/>
        <v>0</v>
      </c>
      <c r="G45" s="6"/>
      <c r="I45" s="529"/>
    </row>
    <row r="46" spans="1:9" s="423" customFormat="1" x14ac:dyDescent="0.25">
      <c r="A46" s="404" t="s">
        <v>300</v>
      </c>
      <c r="B46" s="378">
        <v>3000</v>
      </c>
      <c r="C46" s="378">
        <v>3200</v>
      </c>
      <c r="D46" s="378">
        <v>0</v>
      </c>
      <c r="E46" s="406">
        <f t="shared" si="0"/>
        <v>1.0666666666666667</v>
      </c>
      <c r="F46" s="526">
        <f t="shared" si="1"/>
        <v>0</v>
      </c>
      <c r="G46" s="6"/>
      <c r="I46" s="529"/>
    </row>
    <row r="47" spans="1:9" s="423" customFormat="1" x14ac:dyDescent="0.25">
      <c r="A47" s="404" t="s">
        <v>236</v>
      </c>
      <c r="B47" s="378">
        <v>19390</v>
      </c>
      <c r="C47" s="378">
        <v>13080</v>
      </c>
      <c r="D47" s="378">
        <v>13080</v>
      </c>
      <c r="E47" s="188">
        <f t="shared" si="0"/>
        <v>0.67457452294997422</v>
      </c>
      <c r="F47" s="190">
        <f t="shared" si="1"/>
        <v>0.67457452294997422</v>
      </c>
      <c r="G47" s="6"/>
      <c r="I47" s="529"/>
    </row>
    <row r="48" spans="1:9" s="423" customFormat="1" x14ac:dyDescent="0.25">
      <c r="A48" s="404" t="s">
        <v>297</v>
      </c>
      <c r="B48" s="378">
        <v>4450</v>
      </c>
      <c r="C48" s="378">
        <v>3560</v>
      </c>
      <c r="D48" s="378">
        <v>760</v>
      </c>
      <c r="E48" s="188">
        <f t="shared" si="0"/>
        <v>0.8</v>
      </c>
      <c r="F48" s="190">
        <f t="shared" si="1"/>
        <v>0.17078651685393259</v>
      </c>
      <c r="G48" s="6"/>
      <c r="I48" s="529"/>
    </row>
    <row r="49" spans="1:9" s="423" customFormat="1" x14ac:dyDescent="0.25">
      <c r="A49" s="404" t="s">
        <v>298</v>
      </c>
      <c r="B49" s="378">
        <v>21200</v>
      </c>
      <c r="C49" s="378">
        <v>10500</v>
      </c>
      <c r="D49" s="378">
        <v>8500</v>
      </c>
      <c r="E49" s="406">
        <f t="shared" si="0"/>
        <v>0.49528301886792453</v>
      </c>
      <c r="F49" s="526">
        <f t="shared" si="1"/>
        <v>0.40094339622641512</v>
      </c>
      <c r="G49" s="6"/>
      <c r="I49" s="529"/>
    </row>
    <row r="50" spans="1:9" s="423" customFormat="1" x14ac:dyDescent="0.25">
      <c r="A50" s="404" t="s">
        <v>296</v>
      </c>
      <c r="B50" s="378">
        <v>4900</v>
      </c>
      <c r="C50" s="378">
        <v>410</v>
      </c>
      <c r="D50" s="378">
        <v>410</v>
      </c>
      <c r="E50" s="406">
        <f t="shared" si="0"/>
        <v>8.3673469387755106E-2</v>
      </c>
      <c r="F50" s="526">
        <f t="shared" si="1"/>
        <v>8.3673469387755106E-2</v>
      </c>
      <c r="G50" s="6"/>
      <c r="I50" s="529"/>
    </row>
    <row r="51" spans="1:9" x14ac:dyDescent="0.25">
      <c r="A51" s="402" t="s">
        <v>154</v>
      </c>
      <c r="B51" s="403">
        <v>123440</v>
      </c>
      <c r="C51" s="403">
        <v>34400</v>
      </c>
      <c r="D51" s="403">
        <v>23450</v>
      </c>
      <c r="E51" s="527">
        <f t="shared" si="0"/>
        <v>0.27867790019442645</v>
      </c>
      <c r="F51" s="528">
        <f t="shared" si="1"/>
        <v>0.18997083603370057</v>
      </c>
      <c r="I51" s="407"/>
    </row>
    <row r="52" spans="1:9" x14ac:dyDescent="0.25">
      <c r="A52" s="402" t="s">
        <v>237</v>
      </c>
      <c r="B52" s="403"/>
      <c r="C52" s="386"/>
      <c r="D52" s="386"/>
      <c r="E52" s="527" t="str">
        <f t="shared" si="0"/>
        <v xml:space="preserve"> </v>
      </c>
      <c r="F52" s="528" t="str">
        <f t="shared" si="1"/>
        <v xml:space="preserve"> </v>
      </c>
      <c r="I52" s="407"/>
    </row>
    <row r="53" spans="1:9" x14ac:dyDescent="0.25">
      <c r="A53" s="404" t="s">
        <v>301</v>
      </c>
      <c r="B53" s="378">
        <v>20000</v>
      </c>
      <c r="C53" s="378">
        <v>0</v>
      </c>
      <c r="D53" s="378">
        <v>0</v>
      </c>
      <c r="E53" s="188">
        <f t="shared" si="0"/>
        <v>0</v>
      </c>
      <c r="F53" s="190">
        <f t="shared" si="1"/>
        <v>0</v>
      </c>
      <c r="I53" s="407"/>
    </row>
    <row r="54" spans="1:9" s="423" customFormat="1" x14ac:dyDescent="0.25">
      <c r="A54" s="404" t="s">
        <v>302</v>
      </c>
      <c r="B54" s="378">
        <v>1500</v>
      </c>
      <c r="C54" s="378">
        <v>1950</v>
      </c>
      <c r="D54" s="378">
        <v>0</v>
      </c>
      <c r="E54" s="188">
        <f t="shared" si="0"/>
        <v>1.3</v>
      </c>
      <c r="F54" s="190">
        <f t="shared" si="1"/>
        <v>0</v>
      </c>
      <c r="G54" s="6"/>
      <c r="I54" s="529"/>
    </row>
    <row r="55" spans="1:9" s="423" customFormat="1" x14ac:dyDescent="0.25">
      <c r="A55" s="404" t="s">
        <v>239</v>
      </c>
      <c r="B55" s="409">
        <v>39200</v>
      </c>
      <c r="C55" s="409">
        <v>33690</v>
      </c>
      <c r="D55" s="409">
        <v>660</v>
      </c>
      <c r="E55" s="188">
        <f>IFERROR(C55/B55," ")</f>
        <v>0.85943877551020409</v>
      </c>
      <c r="F55" s="190">
        <f>IFERROR(D55/B55," ")</f>
        <v>1.6836734693877552E-2</v>
      </c>
      <c r="G55" s="6"/>
      <c r="I55" s="529"/>
    </row>
    <row r="56" spans="1:9" s="423" customFormat="1" x14ac:dyDescent="0.25">
      <c r="A56" s="404" t="s">
        <v>240</v>
      </c>
      <c r="B56" s="409">
        <v>70000</v>
      </c>
      <c r="C56" s="409">
        <v>15780</v>
      </c>
      <c r="D56" s="409">
        <v>12600</v>
      </c>
      <c r="E56" s="188">
        <f>IFERROR(C56/B56," ")</f>
        <v>0.22542857142857142</v>
      </c>
      <c r="F56" s="190">
        <f>IFERROR(D56/B56," ")</f>
        <v>0.18</v>
      </c>
      <c r="G56" s="6"/>
      <c r="I56" s="529"/>
    </row>
    <row r="57" spans="1:9" s="423" customFormat="1" x14ac:dyDescent="0.25">
      <c r="A57" s="404" t="s">
        <v>238</v>
      </c>
      <c r="B57" s="378">
        <v>4500</v>
      </c>
      <c r="C57" s="378">
        <v>0</v>
      </c>
      <c r="D57" s="378">
        <v>0</v>
      </c>
      <c r="E57" s="188">
        <f>IFERROR(C57/B57," ")</f>
        <v>0</v>
      </c>
      <c r="F57" s="190">
        <f>IFERROR(D57/B57," ")</f>
        <v>0</v>
      </c>
      <c r="G57" s="6"/>
      <c r="I57" s="529"/>
    </row>
    <row r="58" spans="1:9" s="423" customFormat="1" x14ac:dyDescent="0.25">
      <c r="A58" s="404" t="s">
        <v>277</v>
      </c>
      <c r="B58" s="409">
        <v>3000</v>
      </c>
      <c r="C58" s="409">
        <v>2200</v>
      </c>
      <c r="D58" s="409">
        <v>0</v>
      </c>
      <c r="E58" s="188">
        <f t="shared" si="0"/>
        <v>0.73333333333333328</v>
      </c>
      <c r="F58" s="190">
        <f t="shared" si="1"/>
        <v>0</v>
      </c>
      <c r="G58" s="6"/>
      <c r="I58" s="529"/>
    </row>
    <row r="59" spans="1:9" s="423" customFormat="1" x14ac:dyDescent="0.25">
      <c r="A59" s="404" t="s">
        <v>276</v>
      </c>
      <c r="B59" s="409">
        <v>1727</v>
      </c>
      <c r="C59" s="409">
        <v>1727</v>
      </c>
      <c r="D59" s="409">
        <v>0</v>
      </c>
      <c r="E59" s="188">
        <f t="shared" si="0"/>
        <v>1</v>
      </c>
      <c r="F59" s="190">
        <f t="shared" si="1"/>
        <v>0</v>
      </c>
      <c r="G59" s="6"/>
      <c r="I59" s="529"/>
    </row>
    <row r="60" spans="1:9" s="423" customFormat="1" x14ac:dyDescent="0.25">
      <c r="A60" s="404" t="s">
        <v>275</v>
      </c>
      <c r="B60" s="409">
        <v>2000</v>
      </c>
      <c r="C60" s="409">
        <v>950</v>
      </c>
      <c r="D60" s="409">
        <v>0</v>
      </c>
      <c r="E60" s="188">
        <f>IFERROR(C60/B60," ")</f>
        <v>0.47499999999999998</v>
      </c>
      <c r="F60" s="190">
        <f>IFERROR(D60/B60," ")</f>
        <v>0</v>
      </c>
      <c r="G60" s="6"/>
      <c r="I60" s="529"/>
    </row>
    <row r="61" spans="1:9" x14ac:dyDescent="0.25">
      <c r="A61" s="402" t="s">
        <v>154</v>
      </c>
      <c r="B61" s="403">
        <v>141927</v>
      </c>
      <c r="C61" s="403">
        <v>56297</v>
      </c>
      <c r="D61" s="403">
        <v>13260</v>
      </c>
      <c r="E61" s="527">
        <f t="shared" si="0"/>
        <v>0.39666166409492204</v>
      </c>
      <c r="F61" s="528">
        <f t="shared" si="1"/>
        <v>9.3428311737724326E-2</v>
      </c>
      <c r="I61" s="407"/>
    </row>
    <row r="62" spans="1:9" x14ac:dyDescent="0.25">
      <c r="A62" s="402"/>
      <c r="B62" s="403"/>
      <c r="C62" s="530"/>
      <c r="D62" s="530"/>
      <c r="E62" s="527" t="str">
        <f t="shared" si="0"/>
        <v xml:space="preserve"> </v>
      </c>
      <c r="F62" s="528" t="str">
        <f t="shared" si="1"/>
        <v xml:space="preserve"> </v>
      </c>
      <c r="I62" s="407"/>
    </row>
    <row r="63" spans="1:9" s="401" customFormat="1" ht="16.5" x14ac:dyDescent="0.25">
      <c r="A63" s="384" t="s">
        <v>241</v>
      </c>
      <c r="B63" s="413">
        <v>881699</v>
      </c>
      <c r="C63" s="412">
        <v>420690</v>
      </c>
      <c r="D63" s="412">
        <v>245960</v>
      </c>
      <c r="E63" s="531">
        <f t="shared" si="0"/>
        <v>0.4771356211133278</v>
      </c>
      <c r="F63" s="532">
        <f t="shared" si="1"/>
        <v>0.27896141426949561</v>
      </c>
      <c r="I63" s="407"/>
    </row>
    <row r="64" spans="1:9" s="401" customFormat="1" ht="17.25" thickBot="1" x14ac:dyDescent="0.3">
      <c r="A64" s="535"/>
      <c r="B64" s="536"/>
      <c r="C64" s="537"/>
      <c r="D64" s="537"/>
      <c r="E64" s="538" t="str">
        <f t="shared" si="0"/>
        <v xml:space="preserve"> </v>
      </c>
      <c r="F64" s="539" t="str">
        <f t="shared" si="1"/>
        <v xml:space="preserve"> </v>
      </c>
      <c r="I64" s="407"/>
    </row>
    <row r="65" spans="1:9" s="398" customFormat="1" ht="38.25" thickBot="1" x14ac:dyDescent="0.35">
      <c r="A65" s="416" t="s">
        <v>242</v>
      </c>
      <c r="B65" s="417">
        <v>1045539</v>
      </c>
      <c r="C65" s="417">
        <v>549644</v>
      </c>
      <c r="D65" s="417">
        <v>253593</v>
      </c>
      <c r="E65" s="418">
        <f t="shared" si="0"/>
        <v>0.5257039670447492</v>
      </c>
      <c r="F65" s="513">
        <f t="shared" si="1"/>
        <v>0.24254762376152397</v>
      </c>
      <c r="I65" s="540"/>
    </row>
    <row r="66" spans="1:9" s="398" customFormat="1" ht="38.25" thickBot="1" x14ac:dyDescent="0.35">
      <c r="A66" s="416" t="s">
        <v>278</v>
      </c>
      <c r="B66" s="419">
        <v>46140</v>
      </c>
      <c r="C66" s="419">
        <v>78604</v>
      </c>
      <c r="D66" s="419">
        <v>37782</v>
      </c>
      <c r="E66" s="418">
        <f t="shared" si="0"/>
        <v>1.7035977459904639</v>
      </c>
      <c r="F66" s="513">
        <f t="shared" si="1"/>
        <v>0.8188556566970091</v>
      </c>
      <c r="H66" s="640"/>
    </row>
    <row r="67" spans="1:9" s="398" customFormat="1" ht="19.5" thickBot="1" x14ac:dyDescent="0.35">
      <c r="A67" s="416" t="s">
        <v>279</v>
      </c>
      <c r="B67" s="419">
        <v>25000</v>
      </c>
      <c r="C67" s="419">
        <v>25493</v>
      </c>
      <c r="D67" s="419">
        <v>25493</v>
      </c>
      <c r="E67" s="418">
        <f t="shared" si="0"/>
        <v>1.01972</v>
      </c>
      <c r="F67" s="513">
        <f t="shared" si="1"/>
        <v>1.01972</v>
      </c>
    </row>
    <row r="68" spans="1:9" s="422" customFormat="1" ht="20.25" thickBot="1" x14ac:dyDescent="0.35">
      <c r="A68" s="420" t="s">
        <v>213</v>
      </c>
      <c r="B68" s="421">
        <v>1116679</v>
      </c>
      <c r="C68" s="421">
        <v>653741</v>
      </c>
      <c r="D68" s="421">
        <v>316868</v>
      </c>
      <c r="E68" s="418">
        <f t="shared" si="0"/>
        <v>0.58543323551351822</v>
      </c>
      <c r="F68" s="513">
        <f t="shared" si="1"/>
        <v>0.2837592540022692</v>
      </c>
      <c r="I68" s="541"/>
    </row>
    <row r="69" spans="1:9" s="422" customFormat="1" ht="12.75" customHeight="1" x14ac:dyDescent="0.3">
      <c r="A69" s="646"/>
      <c r="B69" s="647"/>
      <c r="C69" s="647"/>
      <c r="D69" s="647"/>
      <c r="E69" s="516"/>
      <c r="F69" s="516"/>
      <c r="I69" s="541"/>
    </row>
    <row r="70" spans="1:9" ht="30.75" customHeight="1" x14ac:dyDescent="0.25">
      <c r="A70" s="726" t="s">
        <v>303</v>
      </c>
      <c r="B70" s="726"/>
      <c r="C70" s="726"/>
      <c r="D70" s="726"/>
      <c r="E70" s="726"/>
      <c r="F70" s="726"/>
    </row>
    <row r="71" spans="1:9" x14ac:dyDescent="0.25">
      <c r="A71" s="655" t="s">
        <v>315</v>
      </c>
      <c r="B71" s="655"/>
      <c r="C71" s="655"/>
      <c r="D71" s="655"/>
      <c r="E71" s="655"/>
      <c r="F71" s="655"/>
    </row>
    <row r="72" spans="1:9" s="423" customFormat="1" x14ac:dyDescent="0.25">
      <c r="G72"/>
      <c r="H72" s="394"/>
      <c r="I72" s="394"/>
    </row>
    <row r="73" spans="1:9" s="423" customFormat="1" x14ac:dyDescent="0.25">
      <c r="A73" s="542"/>
      <c r="D73" s="543"/>
      <c r="E73" s="394"/>
      <c r="F73" s="394"/>
      <c r="G73"/>
      <c r="H73" s="394"/>
      <c r="I73" s="394"/>
    </row>
    <row r="74" spans="1:9" s="423" customFormat="1" ht="12.75" x14ac:dyDescent="0.2"/>
    <row r="75" spans="1:9" s="423" customFormat="1" x14ac:dyDescent="0.25">
      <c r="A75" s="49"/>
    </row>
    <row r="76" spans="1:9" s="423" customFormat="1" ht="12.75" x14ac:dyDescent="0.2"/>
    <row r="77" spans="1:9" s="423" customFormat="1" ht="12.75" x14ac:dyDescent="0.2"/>
  </sheetData>
  <mergeCells count="8">
    <mergeCell ref="A70:F70"/>
    <mergeCell ref="A3:F3"/>
    <mergeCell ref="A4:F4"/>
    <mergeCell ref="A6:A7"/>
    <mergeCell ref="B6:B7"/>
    <mergeCell ref="C6:D6"/>
    <mergeCell ref="E6:E7"/>
    <mergeCell ref="F6:F7"/>
  </mergeCells>
  <printOptions horizontalCentered="1"/>
  <pageMargins left="0.39370078740157483" right="0.39370078740157483" top="0.59055118110236227" bottom="0.39370078740157483" header="0.39370078740157483" footer="0.39370078740157483"/>
  <pageSetup paperSize="9" scale="67" orientation="portrait" r:id="rId1"/>
  <headerFooter alignWithMargins="0">
    <oddHeader>&amp;L&amp;10VASIVÍZ ZRt.&amp;R&amp;10&amp;D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selection activeCell="F25" sqref="F25"/>
    </sheetView>
  </sheetViews>
  <sheetFormatPr defaultColWidth="9" defaultRowHeight="15.75" x14ac:dyDescent="0.25"/>
  <cols>
    <col min="1" max="1" width="30.625" style="6" customWidth="1"/>
    <col min="2" max="2" width="9.875" style="6" customWidth="1"/>
    <col min="3" max="3" width="12" style="6" customWidth="1"/>
    <col min="4" max="5" width="12" style="40" customWidth="1"/>
    <col min="6" max="6" width="11.625" style="6" customWidth="1"/>
    <col min="7" max="7" width="12" style="6" customWidth="1"/>
    <col min="8" max="8" width="14" style="6" bestFit="1" customWidth="1"/>
    <col min="9" max="16384" width="9" style="6"/>
  </cols>
  <sheetData>
    <row r="1" spans="1:8" x14ac:dyDescent="0.25">
      <c r="A1" s="38"/>
      <c r="B1" s="39"/>
      <c r="C1" s="39"/>
    </row>
    <row r="2" spans="1:8" x14ac:dyDescent="0.25">
      <c r="A2" s="38"/>
      <c r="B2" s="39"/>
      <c r="C2" s="39"/>
    </row>
    <row r="3" spans="1:8" s="41" customFormat="1" ht="18.75" x14ac:dyDescent="0.3">
      <c r="A3" s="660" t="s">
        <v>142</v>
      </c>
      <c r="B3" s="660"/>
      <c r="C3" s="660"/>
      <c r="D3" s="660"/>
      <c r="E3" s="660"/>
      <c r="F3" s="660"/>
      <c r="G3" s="660"/>
    </row>
    <row r="4" spans="1:8" s="41" customFormat="1" ht="18.75" x14ac:dyDescent="0.3">
      <c r="A4" s="660" t="s">
        <v>306</v>
      </c>
      <c r="B4" s="660"/>
      <c r="C4" s="660"/>
      <c r="D4" s="660"/>
      <c r="E4" s="660"/>
      <c r="F4" s="660"/>
      <c r="G4" s="660"/>
    </row>
    <row r="5" spans="1:8" ht="19.5" thickBot="1" x14ac:dyDescent="0.35">
      <c r="A5" s="140"/>
      <c r="B5" s="140"/>
      <c r="C5" s="140"/>
    </row>
    <row r="6" spans="1:8" ht="47.25" x14ac:dyDescent="0.25">
      <c r="A6" s="225" t="s">
        <v>0</v>
      </c>
      <c r="B6" s="226" t="s">
        <v>127</v>
      </c>
      <c r="C6" s="226" t="s">
        <v>307</v>
      </c>
      <c r="D6" s="226" t="s">
        <v>290</v>
      </c>
      <c r="E6" s="226" t="s">
        <v>308</v>
      </c>
      <c r="F6" s="226" t="s">
        <v>291</v>
      </c>
      <c r="G6" s="158" t="s">
        <v>150</v>
      </c>
    </row>
    <row r="7" spans="1:8" ht="18.75" x14ac:dyDescent="0.25">
      <c r="A7" s="189" t="s">
        <v>78</v>
      </c>
      <c r="B7" s="43" t="s">
        <v>85</v>
      </c>
      <c r="C7" s="44">
        <v>7179</v>
      </c>
      <c r="D7" s="44">
        <v>14163</v>
      </c>
      <c r="E7" s="44">
        <v>7093</v>
      </c>
      <c r="F7" s="188">
        <f>IFERROR(E7/C7," ")</f>
        <v>0.98802061568463573</v>
      </c>
      <c r="G7" s="190">
        <f t="shared" ref="G7:G14" si="0">IFERROR(E7/D7," ")</f>
        <v>0.50081197486408247</v>
      </c>
      <c r="H7" s="633"/>
    </row>
    <row r="8" spans="1:8" ht="18.75" x14ac:dyDescent="0.25">
      <c r="A8" s="42" t="s">
        <v>124</v>
      </c>
      <c r="B8" s="43" t="s">
        <v>85</v>
      </c>
      <c r="C8" s="44">
        <v>5266</v>
      </c>
      <c r="D8" s="44">
        <v>10920</v>
      </c>
      <c r="E8" s="44">
        <v>5354</v>
      </c>
      <c r="F8" s="188">
        <f t="shared" ref="F8:F14" si="1">IFERROR(E8/C8," ")</f>
        <v>1.0167109760729207</v>
      </c>
      <c r="G8" s="190">
        <f t="shared" si="0"/>
        <v>0.49029304029304027</v>
      </c>
      <c r="H8" s="73"/>
    </row>
    <row r="9" spans="1:8" ht="18.75" x14ac:dyDescent="0.25">
      <c r="A9" s="42" t="s">
        <v>79</v>
      </c>
      <c r="B9" s="43" t="s">
        <v>85</v>
      </c>
      <c r="C9" s="44">
        <v>42</v>
      </c>
      <c r="D9" s="44">
        <v>140</v>
      </c>
      <c r="E9" s="44">
        <v>50</v>
      </c>
      <c r="F9" s="188">
        <f t="shared" si="1"/>
        <v>1.1904761904761905</v>
      </c>
      <c r="G9" s="190">
        <f t="shared" si="0"/>
        <v>0.35714285714285715</v>
      </c>
      <c r="H9" s="73"/>
    </row>
    <row r="10" spans="1:8" ht="18.75" x14ac:dyDescent="0.25">
      <c r="A10" s="42" t="s">
        <v>80</v>
      </c>
      <c r="B10" s="43" t="s">
        <v>85</v>
      </c>
      <c r="C10" s="44">
        <v>14</v>
      </c>
      <c r="D10" s="44">
        <v>40</v>
      </c>
      <c r="E10" s="44">
        <v>12</v>
      </c>
      <c r="F10" s="188">
        <f t="shared" si="1"/>
        <v>0.8571428571428571</v>
      </c>
      <c r="G10" s="190">
        <f t="shared" si="0"/>
        <v>0.3</v>
      </c>
      <c r="H10" s="73"/>
    </row>
    <row r="11" spans="1:8" ht="18.75" x14ac:dyDescent="0.25">
      <c r="A11" s="42" t="s">
        <v>81</v>
      </c>
      <c r="B11" s="43" t="s">
        <v>85</v>
      </c>
      <c r="C11" s="44">
        <v>22</v>
      </c>
      <c r="D11" s="44">
        <v>85</v>
      </c>
      <c r="E11" s="44">
        <v>24</v>
      </c>
      <c r="F11" s="188">
        <f t="shared" si="1"/>
        <v>1.0909090909090908</v>
      </c>
      <c r="G11" s="190">
        <f t="shared" si="0"/>
        <v>0.28235294117647058</v>
      </c>
      <c r="H11" s="73"/>
    </row>
    <row r="12" spans="1:8" ht="18.75" customHeight="1" x14ac:dyDescent="0.25">
      <c r="A12" s="42" t="s">
        <v>82</v>
      </c>
      <c r="B12" s="43" t="s">
        <v>85</v>
      </c>
      <c r="C12" s="44">
        <v>6114</v>
      </c>
      <c r="D12" s="44">
        <v>13433</v>
      </c>
      <c r="E12" s="44">
        <v>7134</v>
      </c>
      <c r="F12" s="188">
        <f t="shared" si="1"/>
        <v>1.1668302257114818</v>
      </c>
      <c r="G12" s="190">
        <f t="shared" si="0"/>
        <v>0.5310801756867416</v>
      </c>
      <c r="H12" s="73"/>
    </row>
    <row r="13" spans="1:8" ht="18.75" x14ac:dyDescent="0.25">
      <c r="A13" s="42" t="s">
        <v>87</v>
      </c>
      <c r="B13" s="43" t="s">
        <v>85</v>
      </c>
      <c r="C13" s="44">
        <v>4672</v>
      </c>
      <c r="D13" s="44">
        <v>9710</v>
      </c>
      <c r="E13" s="44">
        <v>4832</v>
      </c>
      <c r="F13" s="188">
        <f t="shared" si="1"/>
        <v>1.0342465753424657</v>
      </c>
      <c r="G13" s="190">
        <f t="shared" si="0"/>
        <v>0.49763130792996912</v>
      </c>
      <c r="H13" s="73"/>
    </row>
    <row r="14" spans="1:8" ht="18.75" customHeight="1" thickBot="1" x14ac:dyDescent="0.3">
      <c r="A14" s="45" t="s">
        <v>83</v>
      </c>
      <c r="B14" s="46" t="s">
        <v>84</v>
      </c>
      <c r="C14" s="47">
        <v>86</v>
      </c>
      <c r="D14" s="47">
        <v>190</v>
      </c>
      <c r="E14" s="47">
        <v>83</v>
      </c>
      <c r="F14" s="191">
        <f t="shared" si="1"/>
        <v>0.96511627906976749</v>
      </c>
      <c r="G14" s="192">
        <f t="shared" si="0"/>
        <v>0.43684210526315792</v>
      </c>
      <c r="H14" s="73"/>
    </row>
    <row r="15" spans="1:8" x14ac:dyDescent="0.25">
      <c r="A15" s="20" t="s">
        <v>128</v>
      </c>
      <c r="B15" s="48"/>
      <c r="C15" s="48"/>
      <c r="D15" s="49"/>
      <c r="E15" s="49"/>
      <c r="H15" s="73"/>
    </row>
    <row r="16" spans="1:8" ht="18.75" customHeight="1" x14ac:dyDescent="0.25">
      <c r="A16" s="40"/>
      <c r="B16" s="40"/>
      <c r="D16" s="6"/>
      <c r="E16" s="6"/>
    </row>
    <row r="17" spans="1:11" x14ac:dyDescent="0.25">
      <c r="A17" s="40"/>
      <c r="B17" s="40"/>
      <c r="D17" s="6"/>
      <c r="E17" s="6"/>
    </row>
    <row r="18" spans="1:11" x14ac:dyDescent="0.25">
      <c r="A18" s="40"/>
      <c r="B18" s="40"/>
      <c r="D18" s="6"/>
      <c r="E18" s="6"/>
    </row>
    <row r="19" spans="1:11" x14ac:dyDescent="0.25">
      <c r="A19" s="40"/>
      <c r="B19" s="40"/>
      <c r="D19" s="6"/>
      <c r="E19" s="6"/>
    </row>
    <row r="20" spans="1:11" x14ac:dyDescent="0.25">
      <c r="A20" s="40"/>
      <c r="B20" s="40"/>
      <c r="D20" s="6"/>
      <c r="E20" s="6"/>
    </row>
    <row r="21" spans="1:11" x14ac:dyDescent="0.25">
      <c r="K21" s="73"/>
    </row>
    <row r="27" spans="1:11" x14ac:dyDescent="0.25">
      <c r="J27" s="73"/>
    </row>
    <row r="47" spans="10:10" x14ac:dyDescent="0.25">
      <c r="J47" s="6">
        <f>SUM(J22:J46)</f>
        <v>0</v>
      </c>
    </row>
  </sheetData>
  <mergeCells count="2">
    <mergeCell ref="A3:G3"/>
    <mergeCell ref="A4:G4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&amp;L&amp;10VASIVÍZ ZRt.&amp;R&amp;10 2018. július 31.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8"/>
  <sheetViews>
    <sheetView zoomScaleNormal="100" workbookViewId="0">
      <selection activeCell="F25" sqref="F25"/>
    </sheetView>
  </sheetViews>
  <sheetFormatPr defaultRowHeight="15.75" x14ac:dyDescent="0.25"/>
  <cols>
    <col min="1" max="1" width="43.5" customWidth="1"/>
    <col min="2" max="2" width="10.875" customWidth="1"/>
    <col min="3" max="3" width="9.625" bestFit="1" customWidth="1"/>
    <col min="4" max="4" width="11.25" customWidth="1"/>
    <col min="5" max="6" width="10.5" customWidth="1"/>
    <col min="7" max="7" width="11.625" customWidth="1"/>
    <col min="8" max="8" width="12.75" customWidth="1"/>
    <col min="10" max="10" width="10.25" customWidth="1"/>
    <col min="11" max="11" width="9.875" customWidth="1"/>
  </cols>
  <sheetData>
    <row r="2" spans="1:12" x14ac:dyDescent="0.25">
      <c r="A2" s="21"/>
      <c r="B2" s="21"/>
    </row>
    <row r="3" spans="1:12" s="22" customFormat="1" ht="20.25" customHeight="1" x14ac:dyDescent="0.3">
      <c r="A3" s="661" t="s">
        <v>143</v>
      </c>
      <c r="B3" s="661"/>
      <c r="C3" s="661"/>
      <c r="D3" s="661"/>
      <c r="E3" s="661"/>
      <c r="F3" s="661"/>
      <c r="G3" s="661"/>
      <c r="H3" s="661"/>
    </row>
    <row r="4" spans="1:12" s="22" customFormat="1" ht="20.25" x14ac:dyDescent="0.3">
      <c r="A4" s="663" t="s">
        <v>306</v>
      </c>
      <c r="B4" s="663"/>
      <c r="C4" s="663"/>
      <c r="D4" s="663"/>
      <c r="E4" s="663"/>
      <c r="F4" s="663"/>
      <c r="G4" s="663"/>
      <c r="H4" s="663"/>
    </row>
    <row r="5" spans="1:12" s="22" customFormat="1" ht="21" thickBot="1" x14ac:dyDescent="0.35">
      <c r="A5" s="150"/>
      <c r="B5" s="165"/>
      <c r="G5" s="157"/>
      <c r="H5" s="157" t="s">
        <v>47</v>
      </c>
    </row>
    <row r="6" spans="1:12" s="22" customFormat="1" ht="33" customHeight="1" x14ac:dyDescent="0.25">
      <c r="A6" s="664" t="s">
        <v>48</v>
      </c>
      <c r="B6" s="666" t="s">
        <v>307</v>
      </c>
      <c r="C6" s="666" t="s">
        <v>290</v>
      </c>
      <c r="D6" s="668" t="s">
        <v>308</v>
      </c>
      <c r="E6" s="669"/>
      <c r="F6" s="670"/>
      <c r="G6" s="666" t="s">
        <v>291</v>
      </c>
      <c r="H6" s="671" t="s">
        <v>150</v>
      </c>
    </row>
    <row r="7" spans="1:12" s="22" customFormat="1" ht="16.5" thickBot="1" x14ac:dyDescent="0.3">
      <c r="A7" s="665"/>
      <c r="B7" s="667"/>
      <c r="C7" s="667"/>
      <c r="D7" s="653" t="s">
        <v>312</v>
      </c>
      <c r="E7" s="653" t="s">
        <v>284</v>
      </c>
      <c r="F7" s="653" t="s">
        <v>285</v>
      </c>
      <c r="G7" s="667"/>
      <c r="H7" s="672"/>
    </row>
    <row r="8" spans="1:12" x14ac:dyDescent="0.25">
      <c r="A8" s="105" t="s">
        <v>2</v>
      </c>
      <c r="B8" s="440">
        <v>3365397</v>
      </c>
      <c r="C8" s="106">
        <v>7493748</v>
      </c>
      <c r="D8" s="106">
        <v>2766177</v>
      </c>
      <c r="E8" s="106">
        <v>722173</v>
      </c>
      <c r="F8" s="106">
        <v>3488350</v>
      </c>
      <c r="G8" s="193">
        <f>IFERROR(F8/B8," ")</f>
        <v>1.0365344712674314</v>
      </c>
      <c r="H8" s="616">
        <f>IFERROR(F8/C8," ")</f>
        <v>0.46550137527976654</v>
      </c>
      <c r="I8" s="74"/>
    </row>
    <row r="9" spans="1:12" x14ac:dyDescent="0.25">
      <c r="A9" s="54" t="s">
        <v>4</v>
      </c>
      <c r="B9" s="4">
        <v>4057</v>
      </c>
      <c r="C9" s="87">
        <v>15400</v>
      </c>
      <c r="D9" s="87">
        <v>0</v>
      </c>
      <c r="E9" s="87">
        <v>0</v>
      </c>
      <c r="F9" s="87">
        <v>0</v>
      </c>
      <c r="G9" s="194">
        <f t="shared" ref="G9:G18" si="0">IFERROR(F9/B9," ")</f>
        <v>0</v>
      </c>
      <c r="H9" s="617">
        <f t="shared" ref="H9:H18" si="1">IFERROR(F9/C9," ")</f>
        <v>0</v>
      </c>
      <c r="I9" s="74"/>
    </row>
    <row r="10" spans="1:12" x14ac:dyDescent="0.25">
      <c r="A10" s="55" t="s">
        <v>49</v>
      </c>
      <c r="B10" s="613">
        <v>3369454</v>
      </c>
      <c r="C10" s="88">
        <v>7509148</v>
      </c>
      <c r="D10" s="88">
        <v>2766177</v>
      </c>
      <c r="E10" s="88">
        <v>722173</v>
      </c>
      <c r="F10" s="88">
        <v>3488350</v>
      </c>
      <c r="G10" s="195">
        <f t="shared" si="0"/>
        <v>1.0352864291959469</v>
      </c>
      <c r="H10" s="618">
        <f t="shared" si="1"/>
        <v>0.46454671022598037</v>
      </c>
      <c r="I10" s="74"/>
    </row>
    <row r="11" spans="1:12" s="22" customFormat="1" x14ac:dyDescent="0.25">
      <c r="A11" s="56" t="s">
        <v>103</v>
      </c>
      <c r="B11" s="437">
        <v>2823</v>
      </c>
      <c r="C11" s="83">
        <v>13000</v>
      </c>
      <c r="D11" s="83">
        <v>9708</v>
      </c>
      <c r="E11" s="83"/>
      <c r="F11" s="83">
        <v>9708</v>
      </c>
      <c r="G11" s="195">
        <f t="shared" si="0"/>
        <v>3.4388947927736448</v>
      </c>
      <c r="H11" s="618">
        <f t="shared" si="1"/>
        <v>0.74676923076923074</v>
      </c>
      <c r="I11" s="74"/>
    </row>
    <row r="12" spans="1:12" s="22" customFormat="1" x14ac:dyDescent="0.25">
      <c r="A12" s="56" t="s">
        <v>126</v>
      </c>
      <c r="B12" s="83">
        <v>1205</v>
      </c>
      <c r="C12" s="83"/>
      <c r="D12" s="83"/>
      <c r="E12" s="83">
        <v>1243</v>
      </c>
      <c r="F12" s="83">
        <v>1243</v>
      </c>
      <c r="G12" s="196">
        <f t="shared" si="0"/>
        <v>1.0315352697095437</v>
      </c>
      <c r="H12" s="619" t="str">
        <f t="shared" si="1"/>
        <v xml:space="preserve"> </v>
      </c>
      <c r="I12" s="74"/>
    </row>
    <row r="13" spans="1:12" s="22" customFormat="1" x14ac:dyDescent="0.25">
      <c r="A13" s="56" t="s">
        <v>283</v>
      </c>
      <c r="B13" s="83">
        <v>-1253</v>
      </c>
      <c r="C13" s="83">
        <v>-8035</v>
      </c>
      <c r="D13" s="83">
        <v>-5482</v>
      </c>
      <c r="E13" s="83"/>
      <c r="F13" s="83">
        <v>-5482</v>
      </c>
      <c r="G13" s="196">
        <f t="shared" si="0"/>
        <v>4.3750997605746207</v>
      </c>
      <c r="H13" s="619">
        <f t="shared" si="1"/>
        <v>0.68226509023024273</v>
      </c>
      <c r="I13" s="74"/>
    </row>
    <row r="14" spans="1:12" s="22" customFormat="1" x14ac:dyDescent="0.25">
      <c r="A14" s="439" t="s">
        <v>148</v>
      </c>
      <c r="B14" s="83">
        <v>0</v>
      </c>
      <c r="C14" s="83"/>
      <c r="D14" s="83"/>
      <c r="E14" s="83"/>
      <c r="F14" s="83">
        <v>0</v>
      </c>
      <c r="G14" s="196" t="str">
        <f t="shared" si="0"/>
        <v xml:space="preserve"> </v>
      </c>
      <c r="H14" s="619" t="str">
        <f t="shared" si="1"/>
        <v xml:space="preserve"> </v>
      </c>
      <c r="I14" s="74"/>
      <c r="L14" s="645"/>
    </row>
    <row r="15" spans="1:12" s="22" customFormat="1" ht="31.5" x14ac:dyDescent="0.25">
      <c r="A15" s="75" t="s">
        <v>112</v>
      </c>
      <c r="B15" s="83">
        <v>0</v>
      </c>
      <c r="C15" s="83"/>
      <c r="D15" s="83"/>
      <c r="E15" s="83"/>
      <c r="F15" s="83">
        <v>0</v>
      </c>
      <c r="G15" s="196" t="str">
        <f t="shared" si="0"/>
        <v xml:space="preserve"> </v>
      </c>
      <c r="H15" s="619" t="str">
        <f t="shared" si="1"/>
        <v xml:space="preserve"> </v>
      </c>
      <c r="I15" s="74"/>
    </row>
    <row r="16" spans="1:12" s="22" customFormat="1" x14ac:dyDescent="0.25">
      <c r="A16" s="56" t="s">
        <v>129</v>
      </c>
      <c r="B16" s="438">
        <v>37480</v>
      </c>
      <c r="C16" s="83"/>
      <c r="D16" s="83"/>
      <c r="E16" s="83">
        <v>61356.54527000001</v>
      </c>
      <c r="F16" s="83">
        <v>61356.54527000001</v>
      </c>
      <c r="G16" s="196">
        <f t="shared" si="0"/>
        <v>1.6370476326040557</v>
      </c>
      <c r="H16" s="619" t="str">
        <f t="shared" si="1"/>
        <v xml:space="preserve"> </v>
      </c>
      <c r="I16" s="74"/>
    </row>
    <row r="17" spans="1:16" s="22" customFormat="1" ht="16.5" thickBot="1" x14ac:dyDescent="0.3">
      <c r="A17" s="577" t="s">
        <v>121</v>
      </c>
      <c r="B17" s="437">
        <v>-36667</v>
      </c>
      <c r="C17" s="578">
        <v>-43516</v>
      </c>
      <c r="D17" s="578">
        <v>-49388</v>
      </c>
      <c r="E17" s="578"/>
      <c r="F17" s="578">
        <v>-49388</v>
      </c>
      <c r="G17" s="579">
        <f t="shared" si="0"/>
        <v>1.3469332096980937</v>
      </c>
      <c r="H17" s="620">
        <f t="shared" si="1"/>
        <v>1.1349388730581855</v>
      </c>
      <c r="I17" s="74"/>
    </row>
    <row r="18" spans="1:16" ht="22.5" customHeight="1" thickBot="1" x14ac:dyDescent="0.3">
      <c r="A18" s="580" t="s">
        <v>50</v>
      </c>
      <c r="B18" s="581">
        <v>3373042</v>
      </c>
      <c r="C18" s="581">
        <v>7470597</v>
      </c>
      <c r="D18" s="581">
        <v>2721015</v>
      </c>
      <c r="E18" s="581">
        <v>784772.54527</v>
      </c>
      <c r="F18" s="581">
        <v>3505787.5452700001</v>
      </c>
      <c r="G18" s="484">
        <f t="shared" si="0"/>
        <v>1.0393548450538119</v>
      </c>
      <c r="H18" s="621">
        <f t="shared" si="1"/>
        <v>0.46927809722168123</v>
      </c>
      <c r="I18" s="74"/>
    </row>
    <row r="19" spans="1:16" s="23" customFormat="1" ht="18.75" customHeight="1" x14ac:dyDescent="0.25">
      <c r="A19" s="20"/>
      <c r="B19" s="20"/>
    </row>
    <row r="20" spans="1:16" s="23" customFormat="1" x14ac:dyDescent="0.25">
      <c r="A20" s="24"/>
      <c r="B20" s="24"/>
    </row>
    <row r="21" spans="1:16" x14ac:dyDescent="0.25">
      <c r="A21" s="25"/>
      <c r="B21" s="25"/>
      <c r="K21" s="74"/>
      <c r="P21" t="s">
        <v>122</v>
      </c>
    </row>
    <row r="22" spans="1:16" s="22" customFormat="1" ht="20.25" x14ac:dyDescent="0.3">
      <c r="A22" s="662" t="s">
        <v>144</v>
      </c>
      <c r="B22" s="662"/>
      <c r="C22" s="662"/>
      <c r="D22" s="662"/>
      <c r="E22" s="662"/>
      <c r="F22" s="662"/>
      <c r="G22" s="662"/>
      <c r="H22" s="662"/>
    </row>
    <row r="23" spans="1:16" s="22" customFormat="1" ht="20.25" x14ac:dyDescent="0.3">
      <c r="A23" s="663" t="s">
        <v>306</v>
      </c>
      <c r="B23" s="663"/>
      <c r="C23" s="663"/>
      <c r="D23" s="663"/>
      <c r="E23" s="663"/>
      <c r="F23" s="663"/>
      <c r="G23" s="663"/>
      <c r="H23" s="663"/>
    </row>
    <row r="24" spans="1:16" s="22" customFormat="1" ht="21" thickBot="1" x14ac:dyDescent="0.35">
      <c r="A24" s="150"/>
      <c r="B24" s="165"/>
      <c r="C24" s="150"/>
      <c r="D24" s="150"/>
      <c r="E24" s="549"/>
      <c r="F24" s="549"/>
      <c r="G24" s="157"/>
      <c r="H24" s="157" t="s">
        <v>47</v>
      </c>
    </row>
    <row r="25" spans="1:16" s="22" customFormat="1" ht="48" customHeight="1" x14ac:dyDescent="0.25">
      <c r="A25" s="664" t="s">
        <v>48</v>
      </c>
      <c r="B25" s="666" t="s">
        <v>307</v>
      </c>
      <c r="C25" s="666" t="s">
        <v>290</v>
      </c>
      <c r="D25" s="668" t="s">
        <v>308</v>
      </c>
      <c r="E25" s="669"/>
      <c r="F25" s="670"/>
      <c r="G25" s="666" t="s">
        <v>291</v>
      </c>
      <c r="H25" s="671" t="s">
        <v>150</v>
      </c>
      <c r="J25" s="544"/>
    </row>
    <row r="26" spans="1:16" s="22" customFormat="1" ht="16.5" customHeight="1" thickBot="1" x14ac:dyDescent="0.3">
      <c r="A26" s="665"/>
      <c r="B26" s="667"/>
      <c r="C26" s="667"/>
      <c r="D26" s="653" t="s">
        <v>312</v>
      </c>
      <c r="E26" s="653" t="s">
        <v>284</v>
      </c>
      <c r="F26" s="653" t="s">
        <v>285</v>
      </c>
      <c r="G26" s="667"/>
      <c r="H26" s="672"/>
      <c r="J26" s="544"/>
    </row>
    <row r="27" spans="1:16" x14ac:dyDescent="0.25">
      <c r="A27" s="58" t="s">
        <v>50</v>
      </c>
      <c r="B27" s="167">
        <v>3373042</v>
      </c>
      <c r="C27" s="72">
        <v>7470597</v>
      </c>
      <c r="D27" s="72">
        <v>2721015</v>
      </c>
      <c r="E27" s="72">
        <v>784772.54527</v>
      </c>
      <c r="F27" s="72">
        <v>3505787.5452700001</v>
      </c>
      <c r="G27" s="582">
        <f>IFERROR(F27/B27," ")</f>
        <v>1.0393548450538119</v>
      </c>
      <c r="H27" s="622">
        <f>IFERROR(F27/C27," ")</f>
        <v>0.46927809722168123</v>
      </c>
      <c r="I27" s="74"/>
      <c r="J27" s="545"/>
      <c r="K27" s="74"/>
    </row>
    <row r="28" spans="1:16" x14ac:dyDescent="0.25">
      <c r="A28" s="54" t="s">
        <v>11</v>
      </c>
      <c r="B28" s="169">
        <v>38688</v>
      </c>
      <c r="C28" s="90">
        <v>200980</v>
      </c>
      <c r="D28" s="90">
        <v>55016</v>
      </c>
      <c r="E28" s="90">
        <v>0</v>
      </c>
      <c r="F28" s="90">
        <v>55016</v>
      </c>
      <c r="G28" s="201">
        <f t="shared" ref="G28:G37" si="2">IFERROR(F28/B28," ")</f>
        <v>1.4220430107526882</v>
      </c>
      <c r="H28" s="623">
        <f t="shared" ref="H28:H36" si="3">IFERROR(F28/C28," ")</f>
        <v>0.27373868046571798</v>
      </c>
      <c r="I28" s="74"/>
      <c r="J28" s="74"/>
    </row>
    <row r="29" spans="1:16" ht="16.5" thickBot="1" x14ac:dyDescent="0.3">
      <c r="A29" s="441" t="s">
        <v>51</v>
      </c>
      <c r="B29" s="442">
        <v>3474710</v>
      </c>
      <c r="C29" s="443">
        <v>7665838</v>
      </c>
      <c r="D29" s="443">
        <v>2959501</v>
      </c>
      <c r="E29" s="443">
        <v>732267</v>
      </c>
      <c r="F29" s="443">
        <v>3691768</v>
      </c>
      <c r="G29" s="444">
        <f t="shared" si="2"/>
        <v>1.0624679469653582</v>
      </c>
      <c r="H29" s="624">
        <f t="shared" si="3"/>
        <v>0.48158700979592839</v>
      </c>
      <c r="I29" s="74"/>
      <c r="J29" s="74"/>
      <c r="K29" s="74"/>
    </row>
    <row r="30" spans="1:16" ht="16.5" thickBot="1" x14ac:dyDescent="0.3">
      <c r="A30" s="61" t="s">
        <v>123</v>
      </c>
      <c r="B30" s="91">
        <v>-62980</v>
      </c>
      <c r="C30" s="91">
        <v>5739</v>
      </c>
      <c r="D30" s="91">
        <v>-183470</v>
      </c>
      <c r="E30" s="91">
        <v>52505.545270000002</v>
      </c>
      <c r="F30" s="91">
        <v>-130964.45473</v>
      </c>
      <c r="G30" s="202">
        <f t="shared" si="2"/>
        <v>2.0794610150841537</v>
      </c>
      <c r="H30" s="625"/>
      <c r="I30" s="74"/>
      <c r="J30" s="74"/>
    </row>
    <row r="31" spans="1:16" x14ac:dyDescent="0.25">
      <c r="A31" s="60" t="s">
        <v>52</v>
      </c>
      <c r="B31" s="167">
        <v>457</v>
      </c>
      <c r="C31" s="151">
        <v>709</v>
      </c>
      <c r="D31" s="151">
        <v>193</v>
      </c>
      <c r="E31" s="151">
        <v>0</v>
      </c>
      <c r="F31" s="151">
        <v>193</v>
      </c>
      <c r="G31" s="200">
        <f t="shared" si="2"/>
        <v>0.42231947483588622</v>
      </c>
      <c r="H31" s="626">
        <f t="shared" si="3"/>
        <v>0.27221438645980256</v>
      </c>
      <c r="I31" s="74"/>
      <c r="J31" s="74"/>
    </row>
    <row r="32" spans="1:16" s="26" customFormat="1" x14ac:dyDescent="0.25">
      <c r="A32" s="57" t="s">
        <v>12</v>
      </c>
      <c r="B32" s="170">
        <v>128</v>
      </c>
      <c r="C32" s="44">
        <v>2000</v>
      </c>
      <c r="D32" s="152">
        <v>18</v>
      </c>
      <c r="E32" s="152">
        <v>0</v>
      </c>
      <c r="F32" s="152">
        <v>18</v>
      </c>
      <c r="G32" s="198">
        <f t="shared" si="2"/>
        <v>0.140625</v>
      </c>
      <c r="H32" s="197">
        <f t="shared" si="3"/>
        <v>8.9999999999999993E-3</v>
      </c>
      <c r="I32" s="74"/>
      <c r="J32" s="154"/>
    </row>
    <row r="33" spans="1:11" s="26" customFormat="1" ht="16.5" thickBot="1" x14ac:dyDescent="0.3">
      <c r="A33" s="59" t="s">
        <v>53</v>
      </c>
      <c r="B33" s="171">
        <v>329</v>
      </c>
      <c r="C33" s="92">
        <v>-1291</v>
      </c>
      <c r="D33" s="92">
        <v>175</v>
      </c>
      <c r="E33" s="92">
        <v>0</v>
      </c>
      <c r="F33" s="92">
        <v>175</v>
      </c>
      <c r="G33" s="203">
        <f t="shared" si="2"/>
        <v>0.53191489361702127</v>
      </c>
      <c r="H33" s="627">
        <f t="shared" si="3"/>
        <v>-0.13555383423702555</v>
      </c>
      <c r="I33" s="74"/>
      <c r="J33" s="154"/>
    </row>
    <row r="34" spans="1:11" s="26" customFormat="1" ht="16.5" thickBot="1" x14ac:dyDescent="0.3">
      <c r="A34" s="104" t="s">
        <v>110</v>
      </c>
      <c r="B34" s="86">
        <v>-62651</v>
      </c>
      <c r="C34" s="86">
        <v>4448</v>
      </c>
      <c r="D34" s="86">
        <v>-183295</v>
      </c>
      <c r="E34" s="86">
        <v>52505.545270000002</v>
      </c>
      <c r="F34" s="86">
        <v>-130789.45473</v>
      </c>
      <c r="G34" s="204">
        <f t="shared" si="2"/>
        <v>2.0875876638840563</v>
      </c>
      <c r="H34" s="628"/>
      <c r="I34" s="74"/>
      <c r="J34" s="154"/>
    </row>
    <row r="35" spans="1:11" ht="16.5" thickBot="1" x14ac:dyDescent="0.3">
      <c r="A35" s="153" t="s">
        <v>54</v>
      </c>
      <c r="B35" s="168">
        <v>-62651</v>
      </c>
      <c r="C35" s="103">
        <v>4448</v>
      </c>
      <c r="D35" s="103">
        <v>-183295</v>
      </c>
      <c r="E35" s="103">
        <v>52505.545270000002</v>
      </c>
      <c r="F35" s="103">
        <v>-130789.45473</v>
      </c>
      <c r="G35" s="202">
        <f t="shared" si="2"/>
        <v>2.0875876638840563</v>
      </c>
      <c r="H35" s="625"/>
      <c r="I35" s="74" t="s">
        <v>122</v>
      </c>
      <c r="J35" s="74"/>
    </row>
    <row r="36" spans="1:11" s="27" customFormat="1" ht="16.5" thickBot="1" x14ac:dyDescent="0.3">
      <c r="A36" s="84" t="s">
        <v>120</v>
      </c>
      <c r="B36" s="172"/>
      <c r="C36" s="85">
        <v>400</v>
      </c>
      <c r="D36" s="172"/>
      <c r="E36" s="85"/>
      <c r="F36" s="85">
        <v>0</v>
      </c>
      <c r="G36" s="630" t="str">
        <f t="shared" si="2"/>
        <v xml:space="preserve"> </v>
      </c>
      <c r="H36" s="629">
        <f t="shared" si="3"/>
        <v>0</v>
      </c>
      <c r="I36" s="74"/>
      <c r="J36" s="184"/>
    </row>
    <row r="37" spans="1:11" s="27" customFormat="1" ht="16.5" thickBot="1" x14ac:dyDescent="0.3">
      <c r="A37" s="94" t="s">
        <v>130</v>
      </c>
      <c r="B37" s="95">
        <v>-62651</v>
      </c>
      <c r="C37" s="95">
        <v>4048</v>
      </c>
      <c r="D37" s="95">
        <v>-183295</v>
      </c>
      <c r="E37" s="95">
        <v>52505.545270000002</v>
      </c>
      <c r="F37" s="95">
        <v>-130789.45473</v>
      </c>
      <c r="G37" s="631">
        <f t="shared" si="2"/>
        <v>2.0875876638840563</v>
      </c>
      <c r="H37" s="583"/>
      <c r="J37" s="184"/>
      <c r="K37" s="184"/>
    </row>
    <row r="38" spans="1:11" x14ac:dyDescent="0.25">
      <c r="J38" s="74"/>
    </row>
    <row r="39" spans="1:11" x14ac:dyDescent="0.25">
      <c r="A39" s="173"/>
      <c r="B39" s="74"/>
      <c r="C39" s="173"/>
      <c r="D39" s="641"/>
      <c r="E39" s="74"/>
      <c r="F39" s="74"/>
      <c r="J39" s="74"/>
    </row>
    <row r="40" spans="1:11" x14ac:dyDescent="0.25">
      <c r="A40" s="49"/>
      <c r="B40" s="174"/>
      <c r="C40" s="174"/>
      <c r="J40" s="74"/>
    </row>
    <row r="41" spans="1:11" x14ac:dyDescent="0.25">
      <c r="A41" s="185"/>
      <c r="B41" s="175"/>
      <c r="C41" s="175"/>
      <c r="J41" s="74"/>
    </row>
    <row r="42" spans="1:11" x14ac:dyDescent="0.25">
      <c r="A42" s="176"/>
      <c r="B42" s="176"/>
      <c r="C42" s="176"/>
      <c r="J42" s="74"/>
    </row>
    <row r="43" spans="1:11" x14ac:dyDescent="0.25">
      <c r="A43" s="49"/>
      <c r="B43" s="174"/>
      <c r="C43" s="174"/>
      <c r="D43" s="74"/>
      <c r="E43" s="74"/>
      <c r="F43" s="74"/>
    </row>
    <row r="44" spans="1:11" x14ac:dyDescent="0.25">
      <c r="A44" s="185"/>
      <c r="B44" s="175"/>
      <c r="C44" s="175"/>
    </row>
    <row r="45" spans="1:11" x14ac:dyDescent="0.25">
      <c r="A45" s="49"/>
      <c r="B45" s="174"/>
      <c r="C45" s="174"/>
    </row>
    <row r="46" spans="1:11" x14ac:dyDescent="0.25">
      <c r="A46" s="185"/>
      <c r="B46" s="177"/>
      <c r="C46" s="177"/>
    </row>
    <row r="47" spans="1:11" x14ac:dyDescent="0.25">
      <c r="A47" s="23"/>
      <c r="B47" s="23"/>
      <c r="C47" s="23"/>
    </row>
    <row r="48" spans="1:11" x14ac:dyDescent="0.25">
      <c r="A48" s="23"/>
      <c r="B48" s="23"/>
      <c r="C48" s="23"/>
    </row>
  </sheetData>
  <mergeCells count="16">
    <mergeCell ref="H25:H26"/>
    <mergeCell ref="A25:A26"/>
    <mergeCell ref="B25:B26"/>
    <mergeCell ref="C25:C26"/>
    <mergeCell ref="D25:F25"/>
    <mergeCell ref="G25:G26"/>
    <mergeCell ref="A3:H3"/>
    <mergeCell ref="A22:H22"/>
    <mergeCell ref="A23:H23"/>
    <mergeCell ref="A4:H4"/>
    <mergeCell ref="A6:A7"/>
    <mergeCell ref="B6:B7"/>
    <mergeCell ref="C6:C7"/>
    <mergeCell ref="D6:F6"/>
    <mergeCell ref="G6:G7"/>
    <mergeCell ref="H6:H7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4" orientation="portrait" r:id="rId1"/>
  <headerFooter alignWithMargins="0">
    <oddHeader>&amp;L&amp;10VASIVÍZ ZRt.&amp;R&amp;10 2018. július 31.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pageSetUpPr fitToPage="1"/>
  </sheetPr>
  <dimension ref="A3:K38"/>
  <sheetViews>
    <sheetView topLeftCell="B1" zoomScaleNormal="100" workbookViewId="0">
      <selection activeCell="B49" sqref="B49"/>
    </sheetView>
  </sheetViews>
  <sheetFormatPr defaultColWidth="9" defaultRowHeight="15.75" x14ac:dyDescent="0.25"/>
  <cols>
    <col min="1" max="1" width="7.375" style="6" hidden="1" customWidth="1"/>
    <col min="2" max="2" width="43.375" style="6" customWidth="1"/>
    <col min="3" max="3" width="12.75" style="6" customWidth="1"/>
    <col min="4" max="4" width="9.625" style="6" bestFit="1" customWidth="1"/>
    <col min="5" max="7" width="11.375" style="6" customWidth="1"/>
    <col min="8" max="8" width="12" style="6" customWidth="1"/>
    <col min="9" max="9" width="12.125" style="6" customWidth="1"/>
    <col min="10" max="10" width="9.625" style="6" bestFit="1" customWidth="1"/>
    <col min="11" max="16384" width="9" style="6"/>
  </cols>
  <sheetData>
    <row r="3" spans="1:10" s="9" customFormat="1" ht="20.25" x14ac:dyDescent="0.3">
      <c r="B3" s="674" t="s">
        <v>145</v>
      </c>
      <c r="C3" s="674"/>
      <c r="D3" s="674"/>
      <c r="E3" s="674"/>
      <c r="F3" s="674"/>
      <c r="G3" s="674"/>
      <c r="H3" s="674"/>
      <c r="I3" s="674"/>
    </row>
    <row r="4" spans="1:10" s="9" customFormat="1" ht="20.25" x14ac:dyDescent="0.3">
      <c r="B4" s="673" t="s">
        <v>306</v>
      </c>
      <c r="C4" s="673"/>
      <c r="D4" s="673"/>
      <c r="E4" s="673"/>
      <c r="F4" s="673"/>
      <c r="G4" s="673"/>
      <c r="H4" s="673"/>
      <c r="I4" s="673"/>
    </row>
    <row r="5" spans="1:10" s="9" customFormat="1" ht="21" thickBot="1" x14ac:dyDescent="0.35">
      <c r="B5" s="77"/>
      <c r="C5" s="166"/>
      <c r="D5" s="76"/>
      <c r="E5" s="102"/>
      <c r="F5" s="632"/>
      <c r="G5" s="550"/>
      <c r="H5" s="206"/>
      <c r="I5" s="206" t="s">
        <v>47</v>
      </c>
    </row>
    <row r="6" spans="1:10" ht="34.5" customHeight="1" x14ac:dyDescent="0.25">
      <c r="A6" s="161" t="s">
        <v>125</v>
      </c>
      <c r="B6" s="675" t="s">
        <v>0</v>
      </c>
      <c r="C6" s="677" t="s">
        <v>307</v>
      </c>
      <c r="D6" s="677" t="s">
        <v>290</v>
      </c>
      <c r="E6" s="679" t="s">
        <v>308</v>
      </c>
      <c r="F6" s="680"/>
      <c r="G6" s="681"/>
      <c r="H6" s="677" t="s">
        <v>291</v>
      </c>
      <c r="I6" s="682" t="s">
        <v>150</v>
      </c>
      <c r="J6" s="89"/>
    </row>
    <row r="7" spans="1:10" ht="16.5" thickBot="1" x14ac:dyDescent="0.3">
      <c r="A7" s="161"/>
      <c r="B7" s="676"/>
      <c r="C7" s="678"/>
      <c r="D7" s="678"/>
      <c r="E7" s="584" t="s">
        <v>312</v>
      </c>
      <c r="F7" s="584" t="s">
        <v>284</v>
      </c>
      <c r="G7" s="584" t="s">
        <v>285</v>
      </c>
      <c r="H7" s="678"/>
      <c r="I7" s="683"/>
      <c r="J7" s="89"/>
    </row>
    <row r="8" spans="1:10" x14ac:dyDescent="0.25">
      <c r="A8" s="6">
        <v>9111</v>
      </c>
      <c r="B8" s="452" t="s">
        <v>13</v>
      </c>
      <c r="C8" s="72">
        <v>1392303</v>
      </c>
      <c r="D8" s="72">
        <v>2876789</v>
      </c>
      <c r="E8" s="453">
        <v>1151239</v>
      </c>
      <c r="F8" s="453">
        <v>273608</v>
      </c>
      <c r="G8" s="453">
        <v>1424847</v>
      </c>
      <c r="H8" s="585">
        <f xml:space="preserve"> IFERROR(G8/C8," ")</f>
        <v>1.0233742224214126</v>
      </c>
      <c r="I8" s="590">
        <f xml:space="preserve"> IFERROR(G8/D8," ")</f>
        <v>0.49529075646493365</v>
      </c>
    </row>
    <row r="9" spans="1:10" x14ac:dyDescent="0.25">
      <c r="A9" s="6">
        <v>9112</v>
      </c>
      <c r="B9" s="162" t="s">
        <v>15</v>
      </c>
      <c r="C9" s="90">
        <v>1533871</v>
      </c>
      <c r="D9" s="90">
        <v>3153369</v>
      </c>
      <c r="E9" s="5">
        <v>1287404</v>
      </c>
      <c r="F9" s="5">
        <v>299913</v>
      </c>
      <c r="G9" s="5">
        <v>1587317</v>
      </c>
      <c r="H9" s="188">
        <f t="shared" ref="H9:H28" si="0" xml:space="preserve"> IFERROR(G9/C9," ")</f>
        <v>1.0348438688781521</v>
      </c>
      <c r="I9" s="190">
        <f t="shared" ref="I9:I28" si="1" xml:space="preserve"> IFERROR(G9/D9," ")</f>
        <v>0.50337179061505333</v>
      </c>
    </row>
    <row r="10" spans="1:10" s="125" customFormat="1" x14ac:dyDescent="0.25">
      <c r="A10" s="125">
        <v>911</v>
      </c>
      <c r="B10" s="163" t="s">
        <v>91</v>
      </c>
      <c r="C10" s="126">
        <v>2926174</v>
      </c>
      <c r="D10" s="126">
        <v>6030158</v>
      </c>
      <c r="E10" s="126">
        <v>2438643</v>
      </c>
      <c r="F10" s="126">
        <v>573521</v>
      </c>
      <c r="G10" s="126">
        <v>3012164</v>
      </c>
      <c r="H10" s="445">
        <f t="shared" si="0"/>
        <v>1.0293864958133043</v>
      </c>
      <c r="I10" s="450">
        <f t="shared" si="1"/>
        <v>0.4995165964142233</v>
      </c>
    </row>
    <row r="11" spans="1:10" x14ac:dyDescent="0.25">
      <c r="A11" s="89">
        <v>9123</v>
      </c>
      <c r="B11" s="162" t="s">
        <v>14</v>
      </c>
      <c r="C11" s="90">
        <v>1629</v>
      </c>
      <c r="D11" s="90">
        <v>8500</v>
      </c>
      <c r="E11" s="5">
        <v>2826</v>
      </c>
      <c r="F11" s="5"/>
      <c r="G11" s="5">
        <v>2826</v>
      </c>
      <c r="H11" s="188">
        <f t="shared" si="0"/>
        <v>1.7348066298342542</v>
      </c>
      <c r="I11" s="190">
        <f t="shared" si="1"/>
        <v>0.33247058823529413</v>
      </c>
    </row>
    <row r="12" spans="1:10" x14ac:dyDescent="0.25">
      <c r="A12" s="89">
        <v>9121</v>
      </c>
      <c r="B12" s="162" t="s">
        <v>106</v>
      </c>
      <c r="C12" s="90">
        <v>40629</v>
      </c>
      <c r="D12" s="90">
        <v>149094</v>
      </c>
      <c r="E12" s="5">
        <v>50299</v>
      </c>
      <c r="F12" s="5">
        <v>0</v>
      </c>
      <c r="G12" s="5">
        <v>50299</v>
      </c>
      <c r="H12" s="188">
        <f t="shared" si="0"/>
        <v>1.2380073346624332</v>
      </c>
      <c r="I12" s="190">
        <f t="shared" si="1"/>
        <v>0.33736434732450671</v>
      </c>
    </row>
    <row r="13" spans="1:10" x14ac:dyDescent="0.25">
      <c r="A13" s="6">
        <v>9122</v>
      </c>
      <c r="B13" s="162" t="s">
        <v>16</v>
      </c>
      <c r="C13" s="90">
        <v>296400</v>
      </c>
      <c r="D13" s="90">
        <v>1116679</v>
      </c>
      <c r="E13" s="5">
        <v>135318</v>
      </c>
      <c r="F13" s="5">
        <v>181550</v>
      </c>
      <c r="G13" s="5">
        <v>316868</v>
      </c>
      <c r="H13" s="188">
        <f t="shared" si="0"/>
        <v>1.069055330634278</v>
      </c>
      <c r="I13" s="190">
        <f t="shared" si="1"/>
        <v>0.2837592540022692</v>
      </c>
    </row>
    <row r="14" spans="1:10" s="1" customFormat="1" ht="12.75" x14ac:dyDescent="0.2">
      <c r="B14" s="62" t="s">
        <v>89</v>
      </c>
      <c r="C14" s="446">
        <v>123417</v>
      </c>
      <c r="D14" s="446">
        <v>1045539</v>
      </c>
      <c r="E14" s="63">
        <v>72043</v>
      </c>
      <c r="F14" s="63">
        <v>181550</v>
      </c>
      <c r="G14" s="63">
        <v>253593</v>
      </c>
      <c r="H14" s="207">
        <f t="shared" si="0"/>
        <v>2.0547655509370668</v>
      </c>
      <c r="I14" s="432">
        <f t="shared" si="1"/>
        <v>0.24254762376152397</v>
      </c>
    </row>
    <row r="15" spans="1:10" s="1" customFormat="1" ht="12.75" x14ac:dyDescent="0.2">
      <c r="B15" s="62" t="s">
        <v>90</v>
      </c>
      <c r="C15" s="446">
        <v>172983</v>
      </c>
      <c r="D15" s="446">
        <v>71140</v>
      </c>
      <c r="E15" s="63">
        <v>63275</v>
      </c>
      <c r="F15" s="63"/>
      <c r="G15" s="63">
        <v>63275</v>
      </c>
      <c r="H15" s="207">
        <f t="shared" si="0"/>
        <v>0.36578738951226419</v>
      </c>
      <c r="I15" s="432">
        <f t="shared" si="1"/>
        <v>0.88944335113859996</v>
      </c>
    </row>
    <row r="16" spans="1:10" x14ac:dyDescent="0.25">
      <c r="A16" s="6">
        <v>9124</v>
      </c>
      <c r="B16" s="162" t="s">
        <v>104</v>
      </c>
      <c r="C16" s="90">
        <v>51234</v>
      </c>
      <c r="D16" s="90">
        <v>86584</v>
      </c>
      <c r="E16" s="5">
        <v>44535</v>
      </c>
      <c r="F16" s="5">
        <v>0</v>
      </c>
      <c r="G16" s="5">
        <v>44535</v>
      </c>
      <c r="H16" s="188">
        <f t="shared" si="0"/>
        <v>0.86924698442440562</v>
      </c>
      <c r="I16" s="190">
        <f t="shared" si="1"/>
        <v>0.51435600110874991</v>
      </c>
    </row>
    <row r="17" spans="1:11" x14ac:dyDescent="0.25">
      <c r="A17" s="6">
        <v>9125</v>
      </c>
      <c r="B17" s="162" t="s">
        <v>86</v>
      </c>
      <c r="C17" s="90">
        <v>49331</v>
      </c>
      <c r="D17" s="90">
        <v>102733</v>
      </c>
      <c r="E17" s="5">
        <v>94556</v>
      </c>
      <c r="F17" s="5">
        <v>-32898</v>
      </c>
      <c r="G17" s="5">
        <v>61658</v>
      </c>
      <c r="H17" s="188">
        <f t="shared" si="0"/>
        <v>1.2498834404329935</v>
      </c>
      <c r="I17" s="190">
        <f t="shared" si="1"/>
        <v>0.6001771582646277</v>
      </c>
    </row>
    <row r="18" spans="1:11" s="125" customFormat="1" ht="18.75" customHeight="1" x14ac:dyDescent="0.25">
      <c r="A18" s="125">
        <v>912</v>
      </c>
      <c r="B18" s="163" t="s">
        <v>92</v>
      </c>
      <c r="C18" s="447">
        <v>439223</v>
      </c>
      <c r="D18" s="447">
        <v>1463590</v>
      </c>
      <c r="E18" s="127">
        <v>327534</v>
      </c>
      <c r="F18" s="127">
        <v>148652</v>
      </c>
      <c r="G18" s="127">
        <v>476186</v>
      </c>
      <c r="H18" s="445">
        <f t="shared" si="0"/>
        <v>1.0841554290189721</v>
      </c>
      <c r="I18" s="450">
        <f t="shared" si="1"/>
        <v>0.32535477831906479</v>
      </c>
    </row>
    <row r="19" spans="1:11" s="128" customFormat="1" x14ac:dyDescent="0.25">
      <c r="B19" s="164" t="s">
        <v>2</v>
      </c>
      <c r="C19" s="129">
        <v>3365397</v>
      </c>
      <c r="D19" s="129">
        <v>7493748</v>
      </c>
      <c r="E19" s="129">
        <v>2766177</v>
      </c>
      <c r="F19" s="129">
        <v>722173</v>
      </c>
      <c r="G19" s="129">
        <v>3488350</v>
      </c>
      <c r="H19" s="448">
        <f t="shared" si="0"/>
        <v>1.0365344712674314</v>
      </c>
      <c r="I19" s="451">
        <f t="shared" si="1"/>
        <v>0.46550137527976654</v>
      </c>
      <c r="J19" s="130"/>
    </row>
    <row r="20" spans="1:11" s="128" customFormat="1" x14ac:dyDescent="0.25">
      <c r="A20" s="128">
        <v>93</v>
      </c>
      <c r="B20" s="164" t="s">
        <v>4</v>
      </c>
      <c r="C20" s="449">
        <v>4057</v>
      </c>
      <c r="D20" s="449">
        <v>15400</v>
      </c>
      <c r="E20" s="155">
        <v>0</v>
      </c>
      <c r="F20" s="155"/>
      <c r="G20" s="155">
        <v>0</v>
      </c>
      <c r="H20" s="448">
        <f t="shared" si="0"/>
        <v>0</v>
      </c>
      <c r="I20" s="451">
        <f t="shared" si="1"/>
        <v>0</v>
      </c>
    </row>
    <row r="21" spans="1:11" s="128" customFormat="1" x14ac:dyDescent="0.25">
      <c r="A21" s="128">
        <v>96</v>
      </c>
      <c r="B21" s="164" t="s">
        <v>11</v>
      </c>
      <c r="C21" s="449">
        <v>38688</v>
      </c>
      <c r="D21" s="449">
        <v>200980</v>
      </c>
      <c r="E21" s="129">
        <v>55016</v>
      </c>
      <c r="F21" s="129">
        <v>0</v>
      </c>
      <c r="G21" s="129">
        <v>55016</v>
      </c>
      <c r="H21" s="448">
        <f t="shared" si="0"/>
        <v>1.4220430107526882</v>
      </c>
      <c r="I21" s="451">
        <f t="shared" si="1"/>
        <v>0.27373868046571798</v>
      </c>
      <c r="K21" s="130"/>
    </row>
    <row r="22" spans="1:11" s="131" customFormat="1" ht="12.75" x14ac:dyDescent="0.2">
      <c r="B22" s="62" t="s">
        <v>109</v>
      </c>
      <c r="C22" s="446">
        <v>0</v>
      </c>
      <c r="D22" s="446">
        <v>0</v>
      </c>
      <c r="E22" s="63">
        <v>0</v>
      </c>
      <c r="F22" s="63">
        <v>0</v>
      </c>
      <c r="G22" s="63">
        <v>0</v>
      </c>
      <c r="H22" s="207" t="str">
        <f t="shared" si="0"/>
        <v xml:space="preserve"> </v>
      </c>
      <c r="I22" s="432" t="str">
        <f t="shared" si="1"/>
        <v xml:space="preserve"> </v>
      </c>
    </row>
    <row r="23" spans="1:11" s="131" customFormat="1" ht="12.75" x14ac:dyDescent="0.2">
      <c r="B23" s="586" t="s">
        <v>149</v>
      </c>
      <c r="C23" s="587">
        <v>1716</v>
      </c>
      <c r="D23" s="587">
        <v>33035</v>
      </c>
      <c r="E23" s="587">
        <v>9473</v>
      </c>
      <c r="F23" s="587"/>
      <c r="G23" s="587">
        <v>9473</v>
      </c>
      <c r="H23" s="588">
        <f t="shared" si="0"/>
        <v>5.5203962703962706</v>
      </c>
      <c r="I23" s="591">
        <f t="shared" si="1"/>
        <v>0.28675647041017105</v>
      </c>
    </row>
    <row r="24" spans="1:11" s="131" customFormat="1" ht="13.5" thickBot="1" x14ac:dyDescent="0.25">
      <c r="B24" s="586" t="s">
        <v>286</v>
      </c>
      <c r="C24" s="589">
        <v>0</v>
      </c>
      <c r="D24" s="589">
        <v>100000</v>
      </c>
      <c r="E24" s="587">
        <v>0</v>
      </c>
      <c r="F24" s="587">
        <v>0</v>
      </c>
      <c r="G24" s="587"/>
      <c r="H24" s="588" t="str">
        <f t="shared" si="0"/>
        <v xml:space="preserve"> </v>
      </c>
      <c r="I24" s="591">
        <f t="shared" si="1"/>
        <v>0</v>
      </c>
    </row>
    <row r="25" spans="1:11" s="11" customFormat="1" ht="16.5" thickBot="1" x14ac:dyDescent="0.3">
      <c r="B25" s="132" t="s">
        <v>17</v>
      </c>
      <c r="C25" s="179">
        <v>3408142</v>
      </c>
      <c r="D25" s="179">
        <v>7710128</v>
      </c>
      <c r="E25" s="133">
        <v>2821193</v>
      </c>
      <c r="F25" s="133">
        <v>722173</v>
      </c>
      <c r="G25" s="133">
        <v>3543366</v>
      </c>
      <c r="H25" s="208">
        <f t="shared" si="0"/>
        <v>1.0396767505579287</v>
      </c>
      <c r="I25" s="156">
        <f t="shared" si="1"/>
        <v>0.45957291500218933</v>
      </c>
    </row>
    <row r="26" spans="1:11" s="10" customFormat="1" ht="16.5" thickBot="1" x14ac:dyDescent="0.3">
      <c r="B26" s="134" t="s">
        <v>18</v>
      </c>
      <c r="C26" s="178">
        <v>457</v>
      </c>
      <c r="D26" s="178">
        <v>709</v>
      </c>
      <c r="E26" s="135">
        <v>193</v>
      </c>
      <c r="F26" s="135">
        <v>0</v>
      </c>
      <c r="G26" s="135">
        <v>193</v>
      </c>
      <c r="H26" s="205">
        <f t="shared" si="0"/>
        <v>0.42231947483588622</v>
      </c>
      <c r="I26" s="592">
        <f t="shared" si="1"/>
        <v>0.27221438645980256</v>
      </c>
    </row>
    <row r="27" spans="1:11" s="11" customFormat="1" ht="16.5" thickBot="1" x14ac:dyDescent="0.3">
      <c r="B27" s="132" t="s">
        <v>107</v>
      </c>
      <c r="C27" s="179">
        <v>3408599</v>
      </c>
      <c r="D27" s="179">
        <v>7710837</v>
      </c>
      <c r="E27" s="133">
        <v>2821386</v>
      </c>
      <c r="F27" s="133">
        <v>722173</v>
      </c>
      <c r="G27" s="133">
        <v>3543559</v>
      </c>
      <c r="H27" s="208">
        <f t="shared" si="0"/>
        <v>1.0395939798139939</v>
      </c>
      <c r="I27" s="554">
        <f t="shared" si="1"/>
        <v>0.45955568766399807</v>
      </c>
      <c r="J27" s="648"/>
    </row>
    <row r="28" spans="1:11" ht="34.5" customHeight="1" thickBot="1" x14ac:dyDescent="0.3">
      <c r="B28" s="136" t="s">
        <v>19</v>
      </c>
      <c r="C28" s="179">
        <v>3408599</v>
      </c>
      <c r="D28" s="179">
        <v>7710837</v>
      </c>
      <c r="E28" s="133">
        <v>2821386</v>
      </c>
      <c r="F28" s="133">
        <v>722173</v>
      </c>
      <c r="G28" s="133">
        <v>3543559</v>
      </c>
      <c r="H28" s="209">
        <f t="shared" si="0"/>
        <v>1.0395939798139939</v>
      </c>
      <c r="I28" s="593">
        <f t="shared" si="1"/>
        <v>0.45955568766399807</v>
      </c>
      <c r="J28" s="73"/>
    </row>
    <row r="29" spans="1:11" x14ac:dyDescent="0.25">
      <c r="B29" s="20"/>
      <c r="C29" s="20"/>
      <c r="E29" s="73"/>
      <c r="F29" s="73"/>
      <c r="G29" s="73"/>
    </row>
    <row r="30" spans="1:11" x14ac:dyDescent="0.25">
      <c r="B30" s="64"/>
      <c r="C30" s="64"/>
    </row>
    <row r="31" spans="1:11" x14ac:dyDescent="0.25">
      <c r="B31" s="64"/>
      <c r="C31" s="64"/>
    </row>
    <row r="38" spans="4:4" x14ac:dyDescent="0.25">
      <c r="D38" s="6" t="s">
        <v>119</v>
      </c>
    </row>
  </sheetData>
  <mergeCells count="8">
    <mergeCell ref="B4:I4"/>
    <mergeCell ref="B3:I3"/>
    <mergeCell ref="B6:B7"/>
    <mergeCell ref="C6:C7"/>
    <mergeCell ref="D6:D7"/>
    <mergeCell ref="E6:G6"/>
    <mergeCell ref="H6:H7"/>
    <mergeCell ref="I6:I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>
    <oddHeader>&amp;L&amp;10VASIVÍZ ZRt.&amp;R&amp;10 2018. július 31.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pageSetUpPr fitToPage="1"/>
  </sheetPr>
  <dimension ref="A3:V50"/>
  <sheetViews>
    <sheetView zoomScale="95" zoomScaleNormal="95" workbookViewId="0">
      <selection activeCell="B49" sqref="B49"/>
    </sheetView>
  </sheetViews>
  <sheetFormatPr defaultColWidth="9" defaultRowHeight="15.75" x14ac:dyDescent="0.25"/>
  <cols>
    <col min="1" max="1" width="0.125" style="7" customWidth="1"/>
    <col min="2" max="2" width="5.125" style="7" bestFit="1" customWidth="1"/>
    <col min="3" max="3" width="43.5" style="7" customWidth="1"/>
    <col min="4" max="4" width="9.5" style="7" customWidth="1"/>
    <col min="5" max="5" width="9" style="7" customWidth="1"/>
    <col min="6" max="6" width="9.375" style="13" bestFit="1" customWidth="1"/>
    <col min="7" max="7" width="7.375" style="13" bestFit="1" customWidth="1"/>
    <col min="8" max="8" width="9.375" style="13" bestFit="1" customWidth="1"/>
    <col min="9" max="9" width="8.25" style="13" customWidth="1"/>
    <col min="10" max="10" width="9.375" style="13" customWidth="1"/>
    <col min="11" max="11" width="8.25" style="13" customWidth="1"/>
    <col min="12" max="12" width="10.375" style="13" customWidth="1"/>
    <col min="13" max="13" width="8.125" style="13" customWidth="1"/>
    <col min="14" max="14" width="12.875" style="7" customWidth="1"/>
    <col min="15" max="15" width="13.25" style="7" customWidth="1"/>
    <col min="16" max="16" width="12.375" style="7" bestFit="1" customWidth="1"/>
    <col min="17" max="18" width="9" style="7"/>
    <col min="19" max="19" width="18.75" style="7" bestFit="1" customWidth="1"/>
    <col min="20" max="16384" width="9" style="7"/>
  </cols>
  <sheetData>
    <row r="3" spans="1:22" ht="20.25" x14ac:dyDescent="0.25">
      <c r="B3" s="685" t="s">
        <v>146</v>
      </c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</row>
    <row r="4" spans="1:22" ht="20.25" x14ac:dyDescent="0.25">
      <c r="A4" s="107"/>
      <c r="B4" s="684" t="s">
        <v>306</v>
      </c>
      <c r="C4" s="684"/>
      <c r="D4" s="684"/>
      <c r="E4" s="684"/>
      <c r="F4" s="684"/>
      <c r="G4" s="684"/>
      <c r="H4" s="684"/>
      <c r="I4" s="684"/>
      <c r="J4" s="684"/>
      <c r="K4" s="684"/>
      <c r="L4" s="684"/>
      <c r="M4" s="684"/>
      <c r="N4" s="684"/>
      <c r="O4" s="684"/>
    </row>
    <row r="5" spans="1:22" s="82" customFormat="1" ht="16.5" thickBot="1" x14ac:dyDescent="0.3">
      <c r="B5" s="7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1"/>
      <c r="O5" s="216" t="s">
        <v>47</v>
      </c>
    </row>
    <row r="6" spans="1:22" ht="33" customHeight="1" x14ac:dyDescent="0.25">
      <c r="A6" s="161" t="s">
        <v>125</v>
      </c>
      <c r="B6" s="675" t="s">
        <v>46</v>
      </c>
      <c r="C6" s="686" t="s">
        <v>0</v>
      </c>
      <c r="D6" s="688" t="s">
        <v>307</v>
      </c>
      <c r="E6" s="689"/>
      <c r="F6" s="688" t="s">
        <v>290</v>
      </c>
      <c r="G6" s="689"/>
      <c r="H6" s="679" t="s">
        <v>308</v>
      </c>
      <c r="I6" s="680"/>
      <c r="J6" s="680"/>
      <c r="K6" s="680"/>
      <c r="L6" s="680"/>
      <c r="M6" s="681"/>
      <c r="N6" s="677" t="s">
        <v>291</v>
      </c>
      <c r="O6" s="682" t="s">
        <v>150</v>
      </c>
    </row>
    <row r="7" spans="1:22" ht="16.5" customHeight="1" thickBot="1" x14ac:dyDescent="0.3">
      <c r="A7" s="161"/>
      <c r="B7" s="676"/>
      <c r="C7" s="687"/>
      <c r="D7" s="690"/>
      <c r="E7" s="691"/>
      <c r="F7" s="690"/>
      <c r="G7" s="691"/>
      <c r="H7" s="692" t="s">
        <v>313</v>
      </c>
      <c r="I7" s="693"/>
      <c r="J7" s="692" t="s">
        <v>284</v>
      </c>
      <c r="K7" s="693"/>
      <c r="L7" s="692" t="s">
        <v>285</v>
      </c>
      <c r="M7" s="693"/>
      <c r="N7" s="678"/>
      <c r="O7" s="683"/>
    </row>
    <row r="8" spans="1:22" x14ac:dyDescent="0.25">
      <c r="A8" s="7">
        <v>511</v>
      </c>
      <c r="B8" s="112" t="s">
        <v>1</v>
      </c>
      <c r="C8" s="122" t="s">
        <v>20</v>
      </c>
      <c r="D8" s="180">
        <v>308018</v>
      </c>
      <c r="E8" s="180"/>
      <c r="F8" s="3">
        <v>780830</v>
      </c>
      <c r="G8" s="3"/>
      <c r="H8" s="123">
        <v>302441</v>
      </c>
      <c r="I8" s="224"/>
      <c r="J8" s="224">
        <v>0</v>
      </c>
      <c r="K8" s="224"/>
      <c r="L8" s="224">
        <v>302441</v>
      </c>
      <c r="M8" s="224"/>
      <c r="N8" s="222">
        <f>IFERROR(L8/D8," ")</f>
        <v>0.98189391529066483</v>
      </c>
      <c r="O8" s="217">
        <f>IFERROR(L8/F8," ")</f>
        <v>0.38733271006493092</v>
      </c>
      <c r="P8" s="8"/>
      <c r="Q8" s="8"/>
      <c r="R8" s="8"/>
      <c r="S8" s="8"/>
      <c r="T8" s="8"/>
      <c r="U8" s="8"/>
      <c r="V8" s="8"/>
    </row>
    <row r="9" spans="1:22" x14ac:dyDescent="0.25">
      <c r="A9" s="7">
        <v>512</v>
      </c>
      <c r="B9" s="113" t="s">
        <v>3</v>
      </c>
      <c r="C9" s="119" t="s">
        <v>21</v>
      </c>
      <c r="D9" s="181">
        <v>346871</v>
      </c>
      <c r="E9" s="181"/>
      <c r="F9" s="4">
        <v>752560</v>
      </c>
      <c r="G9" s="4"/>
      <c r="H9" s="108">
        <v>256416</v>
      </c>
      <c r="I9" s="108"/>
      <c r="J9" s="108">
        <v>113870</v>
      </c>
      <c r="K9" s="224"/>
      <c r="L9" s="108">
        <v>370286</v>
      </c>
      <c r="M9" s="224"/>
      <c r="N9" s="222">
        <f>IFERROR(L9/D9," ")</f>
        <v>1.0675034811212238</v>
      </c>
      <c r="O9" s="217">
        <f>IFERROR(L9/F9," ")</f>
        <v>0.49203518656319761</v>
      </c>
      <c r="P9" s="8"/>
      <c r="Q9" s="8"/>
    </row>
    <row r="10" spans="1:22" x14ac:dyDescent="0.25">
      <c r="A10" s="7">
        <v>5121</v>
      </c>
      <c r="B10" s="113"/>
      <c r="C10" s="119" t="s">
        <v>93</v>
      </c>
      <c r="D10" s="181"/>
      <c r="E10" s="181">
        <v>250530</v>
      </c>
      <c r="F10" s="4"/>
      <c r="G10" s="4">
        <v>550301</v>
      </c>
      <c r="H10" s="108"/>
      <c r="I10" s="109">
        <v>181124</v>
      </c>
      <c r="J10" s="109"/>
      <c r="K10" s="109">
        <v>93666</v>
      </c>
      <c r="L10" s="109"/>
      <c r="M10" s="109">
        <v>274790</v>
      </c>
      <c r="N10" s="223">
        <f>IFERROR(M10/E10," ")</f>
        <v>1.0968347104139224</v>
      </c>
      <c r="O10" s="218">
        <f>IFERROR(M10/G10," ")</f>
        <v>0.499344903970736</v>
      </c>
      <c r="P10" s="8"/>
      <c r="Q10" s="8"/>
    </row>
    <row r="11" spans="1:22" x14ac:dyDescent="0.25">
      <c r="A11" s="7">
        <v>5122</v>
      </c>
      <c r="B11" s="113"/>
      <c r="C11" s="119" t="s">
        <v>94</v>
      </c>
      <c r="D11" s="181"/>
      <c r="E11" s="181">
        <v>39781</v>
      </c>
      <c r="F11" s="4"/>
      <c r="G11" s="4">
        <v>84510</v>
      </c>
      <c r="H11" s="108"/>
      <c r="I11" s="109">
        <v>34717</v>
      </c>
      <c r="J11" s="109"/>
      <c r="K11" s="109">
        <v>5072</v>
      </c>
      <c r="L11" s="109"/>
      <c r="M11" s="109">
        <v>39789</v>
      </c>
      <c r="N11" s="223">
        <f t="shared" ref="N11:N13" si="0">IFERROR(M11/E11," ")</f>
        <v>1.0002011010281291</v>
      </c>
      <c r="O11" s="218">
        <f t="shared" ref="O11:O13" si="1">IFERROR(M11/G11," ")</f>
        <v>0.47082002129925454</v>
      </c>
      <c r="P11" s="8"/>
      <c r="Q11" s="8"/>
    </row>
    <row r="12" spans="1:22" x14ac:dyDescent="0.25">
      <c r="A12" s="7">
        <v>5123</v>
      </c>
      <c r="B12" s="113"/>
      <c r="C12" s="119" t="s">
        <v>95</v>
      </c>
      <c r="D12" s="181"/>
      <c r="E12" s="181">
        <v>55521</v>
      </c>
      <c r="F12" s="4"/>
      <c r="G12" s="4">
        <v>113999</v>
      </c>
      <c r="H12" s="108"/>
      <c r="I12" s="109">
        <v>40180</v>
      </c>
      <c r="J12" s="109"/>
      <c r="K12" s="109">
        <v>15132</v>
      </c>
      <c r="L12" s="109"/>
      <c r="M12" s="109">
        <v>55312</v>
      </c>
      <c r="N12" s="223">
        <f t="shared" si="0"/>
        <v>0.99623565857963658</v>
      </c>
      <c r="O12" s="218">
        <f t="shared" si="1"/>
        <v>0.48519723857226815</v>
      </c>
      <c r="P12" s="8"/>
      <c r="Q12" s="8"/>
    </row>
    <row r="13" spans="1:22" x14ac:dyDescent="0.25">
      <c r="A13" s="7">
        <v>5124</v>
      </c>
      <c r="B13" s="113"/>
      <c r="C13" s="119" t="s">
        <v>117</v>
      </c>
      <c r="D13" s="181"/>
      <c r="E13" s="181">
        <v>1039</v>
      </c>
      <c r="F13" s="4"/>
      <c r="G13" s="4">
        <v>3750</v>
      </c>
      <c r="H13" s="108"/>
      <c r="I13" s="109">
        <v>395</v>
      </c>
      <c r="J13" s="109"/>
      <c r="K13" s="109"/>
      <c r="L13" s="109"/>
      <c r="M13" s="109">
        <v>395</v>
      </c>
      <c r="N13" s="223">
        <f t="shared" si="0"/>
        <v>0.38017324350336862</v>
      </c>
      <c r="O13" s="218">
        <f t="shared" si="1"/>
        <v>0.10533333333333333</v>
      </c>
      <c r="P13" s="8"/>
      <c r="Q13" s="8"/>
    </row>
    <row r="14" spans="1:22" x14ac:dyDescent="0.25">
      <c r="A14" s="7">
        <v>52</v>
      </c>
      <c r="B14" s="113" t="s">
        <v>6</v>
      </c>
      <c r="C14" s="119" t="s">
        <v>22</v>
      </c>
      <c r="D14" s="181">
        <v>823040</v>
      </c>
      <c r="E14" s="181"/>
      <c r="F14" s="4">
        <v>1946873</v>
      </c>
      <c r="G14" s="4"/>
      <c r="H14" s="108">
        <v>480957</v>
      </c>
      <c r="I14" s="108"/>
      <c r="J14" s="108">
        <v>485582</v>
      </c>
      <c r="K14" s="108"/>
      <c r="L14" s="108">
        <v>966539</v>
      </c>
      <c r="M14" s="108"/>
      <c r="N14" s="222">
        <f>IFERROR(L14/D14," ")</f>
        <v>1.1743524008553654</v>
      </c>
      <c r="O14" s="217">
        <f>IFERROR(L14/F14," ")</f>
        <v>0.49645713921760692</v>
      </c>
      <c r="P14" s="8"/>
      <c r="Q14" s="8"/>
    </row>
    <row r="15" spans="1:22" x14ac:dyDescent="0.25">
      <c r="A15" s="7">
        <v>521</v>
      </c>
      <c r="B15" s="113"/>
      <c r="C15" s="119" t="s">
        <v>98</v>
      </c>
      <c r="D15" s="181"/>
      <c r="E15" s="181">
        <v>402258</v>
      </c>
      <c r="F15" s="4"/>
      <c r="G15" s="4">
        <v>833528</v>
      </c>
      <c r="H15" s="108"/>
      <c r="I15" s="109">
        <v>0</v>
      </c>
      <c r="J15" s="109"/>
      <c r="K15" s="109">
        <v>414505</v>
      </c>
      <c r="L15" s="109"/>
      <c r="M15" s="109">
        <v>414505</v>
      </c>
      <c r="N15" s="223">
        <f t="shared" ref="N15" si="2">IFERROR(M15/E15," ")</f>
        <v>1.0304456343938468</v>
      </c>
      <c r="O15" s="218">
        <f t="shared" ref="O15" si="3">IFERROR(M15/G15," ")</f>
        <v>0.49728983309498903</v>
      </c>
      <c r="P15" s="8"/>
      <c r="Q15" s="8"/>
    </row>
    <row r="16" spans="1:22" x14ac:dyDescent="0.25">
      <c r="A16" s="7">
        <v>522</v>
      </c>
      <c r="B16" s="113"/>
      <c r="C16" s="119" t="s">
        <v>96</v>
      </c>
      <c r="D16" s="181"/>
      <c r="E16" s="181">
        <v>54345</v>
      </c>
      <c r="F16" s="4"/>
      <c r="G16" s="4">
        <v>137500</v>
      </c>
      <c r="H16" s="108"/>
      <c r="I16" s="108">
        <v>61779</v>
      </c>
      <c r="J16" s="108"/>
      <c r="K16" s="108">
        <v>2294</v>
      </c>
      <c r="L16" s="108"/>
      <c r="M16" s="109">
        <v>64073</v>
      </c>
      <c r="N16" s="223">
        <f t="shared" ref="N16:N21" si="4">IFERROR(M16/E16," ")</f>
        <v>1.1790045082344283</v>
      </c>
      <c r="O16" s="218">
        <f t="shared" ref="O16:O21" si="5">IFERROR(M16/G16," ")</f>
        <v>0.46598545454545454</v>
      </c>
      <c r="P16" s="8"/>
      <c r="Q16" s="8"/>
    </row>
    <row r="17" spans="1:17" x14ac:dyDescent="0.25">
      <c r="A17" s="7">
        <v>5231</v>
      </c>
      <c r="B17" s="113"/>
      <c r="C17" s="119" t="s">
        <v>97</v>
      </c>
      <c r="D17" s="181"/>
      <c r="E17" s="181">
        <v>63284</v>
      </c>
      <c r="F17" s="4"/>
      <c r="G17" s="4">
        <v>136400</v>
      </c>
      <c r="H17" s="108"/>
      <c r="I17" s="109">
        <v>43223</v>
      </c>
      <c r="J17" s="109"/>
      <c r="K17" s="109">
        <v>38580</v>
      </c>
      <c r="L17" s="109"/>
      <c r="M17" s="109">
        <v>81803</v>
      </c>
      <c r="N17" s="223">
        <f t="shared" si="4"/>
        <v>1.2926332090259782</v>
      </c>
      <c r="O17" s="218">
        <f t="shared" si="5"/>
        <v>0.59972873900293255</v>
      </c>
      <c r="P17" s="8"/>
      <c r="Q17" s="8"/>
    </row>
    <row r="18" spans="1:17" x14ac:dyDescent="0.25">
      <c r="A18" s="7">
        <v>5232</v>
      </c>
      <c r="B18" s="113"/>
      <c r="C18" s="119" t="s">
        <v>99</v>
      </c>
      <c r="D18" s="181"/>
      <c r="E18" s="181">
        <v>33307</v>
      </c>
      <c r="F18" s="4"/>
      <c r="G18" s="4">
        <v>102100</v>
      </c>
      <c r="H18" s="108"/>
      <c r="I18" s="109">
        <v>24232</v>
      </c>
      <c r="J18" s="109"/>
      <c r="K18" s="109">
        <v>9428</v>
      </c>
      <c r="L18" s="109"/>
      <c r="M18" s="109">
        <v>33660</v>
      </c>
      <c r="N18" s="223">
        <f t="shared" si="4"/>
        <v>1.0105983727144443</v>
      </c>
      <c r="O18" s="218">
        <f t="shared" si="5"/>
        <v>0.32967678746327128</v>
      </c>
      <c r="P18" s="8"/>
      <c r="Q18" s="8"/>
    </row>
    <row r="19" spans="1:17" x14ac:dyDescent="0.25">
      <c r="A19" s="7">
        <v>524</v>
      </c>
      <c r="B19" s="113"/>
      <c r="C19" s="119" t="s">
        <v>100</v>
      </c>
      <c r="D19" s="181"/>
      <c r="E19" s="181">
        <v>40627</v>
      </c>
      <c r="F19" s="4"/>
      <c r="G19" s="4">
        <v>83869</v>
      </c>
      <c r="H19" s="108"/>
      <c r="I19" s="108">
        <v>37355</v>
      </c>
      <c r="J19" s="108"/>
      <c r="K19" s="108">
        <v>5049</v>
      </c>
      <c r="L19" s="108"/>
      <c r="M19" s="109">
        <v>42404</v>
      </c>
      <c r="N19" s="223">
        <f t="shared" si="4"/>
        <v>1.0437393851379624</v>
      </c>
      <c r="O19" s="218">
        <f t="shared" si="5"/>
        <v>0.50559801595345122</v>
      </c>
      <c r="P19" s="8"/>
      <c r="Q19" s="8"/>
    </row>
    <row r="20" spans="1:17" x14ac:dyDescent="0.25">
      <c r="A20" s="7">
        <v>525</v>
      </c>
      <c r="B20" s="113"/>
      <c r="C20" s="119" t="s">
        <v>118</v>
      </c>
      <c r="D20" s="181"/>
      <c r="E20" s="181">
        <v>3036</v>
      </c>
      <c r="F20" s="4"/>
      <c r="G20" s="4">
        <v>14000</v>
      </c>
      <c r="H20" s="108"/>
      <c r="I20" s="108">
        <v>7853</v>
      </c>
      <c r="J20" s="108"/>
      <c r="K20" s="108">
        <v>0</v>
      </c>
      <c r="L20" s="108"/>
      <c r="M20" s="109">
        <v>7853</v>
      </c>
      <c r="N20" s="223">
        <f t="shared" si="4"/>
        <v>2.5866271409749673</v>
      </c>
      <c r="O20" s="218">
        <f t="shared" si="5"/>
        <v>0.56092857142857144</v>
      </c>
      <c r="P20" s="8"/>
      <c r="Q20" s="8"/>
    </row>
    <row r="21" spans="1:17" x14ac:dyDescent="0.25">
      <c r="A21" s="7">
        <v>526</v>
      </c>
      <c r="B21" s="113"/>
      <c r="C21" s="119" t="s">
        <v>101</v>
      </c>
      <c r="D21" s="181"/>
      <c r="E21" s="181">
        <v>226183</v>
      </c>
      <c r="F21" s="4"/>
      <c r="G21" s="4">
        <v>639476</v>
      </c>
      <c r="H21" s="108"/>
      <c r="I21" s="109">
        <v>306515</v>
      </c>
      <c r="J21" s="109"/>
      <c r="K21" s="109">
        <v>15726</v>
      </c>
      <c r="L21" s="109"/>
      <c r="M21" s="109">
        <v>322241</v>
      </c>
      <c r="N21" s="223">
        <f t="shared" si="4"/>
        <v>1.4246915108562537</v>
      </c>
      <c r="O21" s="218">
        <f t="shared" si="5"/>
        <v>0.50391414220392949</v>
      </c>
      <c r="P21" s="8"/>
      <c r="Q21" s="8"/>
    </row>
    <row r="22" spans="1:17" x14ac:dyDescent="0.25">
      <c r="A22" s="7">
        <v>53</v>
      </c>
      <c r="B22" s="113" t="s">
        <v>7</v>
      </c>
      <c r="C22" s="119" t="s">
        <v>23</v>
      </c>
      <c r="D22" s="181">
        <v>124731</v>
      </c>
      <c r="E22" s="181"/>
      <c r="F22" s="4">
        <v>253891</v>
      </c>
      <c r="G22" s="4"/>
      <c r="H22" s="4">
        <v>142352</v>
      </c>
      <c r="I22" s="4"/>
      <c r="J22" s="4">
        <v>-6634</v>
      </c>
      <c r="K22" s="4"/>
      <c r="L22" s="4">
        <v>135718</v>
      </c>
      <c r="M22" s="4"/>
      <c r="N22" s="222">
        <f>IFERROR(L22/D22," ")</f>
        <v>1.0880855601253898</v>
      </c>
      <c r="O22" s="217">
        <f>IFERROR(L22/F22," ")</f>
        <v>0.53455222910619127</v>
      </c>
      <c r="P22" s="8"/>
      <c r="Q22" s="8"/>
    </row>
    <row r="23" spans="1:17" x14ac:dyDescent="0.25">
      <c r="A23" s="7">
        <v>812</v>
      </c>
      <c r="B23" s="114" t="s">
        <v>37</v>
      </c>
      <c r="C23" s="119" t="s">
        <v>24</v>
      </c>
      <c r="D23" s="181">
        <v>1959</v>
      </c>
      <c r="E23" s="181"/>
      <c r="F23" s="4">
        <v>2500</v>
      </c>
      <c r="G23" s="4"/>
      <c r="H23" s="109">
        <v>2243</v>
      </c>
      <c r="I23" s="4"/>
      <c r="J23" s="4"/>
      <c r="K23" s="4"/>
      <c r="L23" s="4">
        <v>2243</v>
      </c>
      <c r="M23" s="4"/>
      <c r="N23" s="222">
        <f t="shared" ref="N23:N30" si="6">IFERROR(L23/D23," ")</f>
        <v>1.1449719244512506</v>
      </c>
      <c r="O23" s="217">
        <f t="shared" ref="O23:O30" si="7">IFERROR(L23/F23," ")</f>
        <v>0.8972</v>
      </c>
      <c r="P23" s="8"/>
      <c r="Q23" s="8"/>
    </row>
    <row r="24" spans="1:17" s="454" customFormat="1" ht="31.5" x14ac:dyDescent="0.25">
      <c r="B24" s="115" t="s">
        <v>5</v>
      </c>
      <c r="C24" s="120" t="s">
        <v>25</v>
      </c>
      <c r="D24" s="182">
        <v>1604619</v>
      </c>
      <c r="E24" s="182"/>
      <c r="F24" s="455">
        <v>3736654</v>
      </c>
      <c r="G24" s="455"/>
      <c r="H24" s="455">
        <v>1184409</v>
      </c>
      <c r="I24" s="455"/>
      <c r="J24" s="455">
        <v>592818</v>
      </c>
      <c r="K24" s="455"/>
      <c r="L24" s="455">
        <v>1777227</v>
      </c>
      <c r="M24" s="455"/>
      <c r="N24" s="595">
        <f t="shared" si="6"/>
        <v>1.1075694604139674</v>
      </c>
      <c r="O24" s="596">
        <f t="shared" si="7"/>
        <v>0.47561989951437839</v>
      </c>
      <c r="P24" s="456"/>
      <c r="Q24" s="456"/>
    </row>
    <row r="25" spans="1:17" x14ac:dyDescent="0.25">
      <c r="B25" s="113" t="s">
        <v>26</v>
      </c>
      <c r="C25" s="119" t="s">
        <v>27</v>
      </c>
      <c r="D25" s="181">
        <v>981730</v>
      </c>
      <c r="E25" s="181"/>
      <c r="F25" s="4">
        <v>2109325</v>
      </c>
      <c r="G25" s="4"/>
      <c r="H25" s="4">
        <v>999567</v>
      </c>
      <c r="I25" s="4"/>
      <c r="J25" s="4">
        <v>45907</v>
      </c>
      <c r="K25" s="4"/>
      <c r="L25" s="4">
        <v>1045474</v>
      </c>
      <c r="M25" s="4"/>
      <c r="N25" s="222">
        <f t="shared" si="6"/>
        <v>1.0649302761451722</v>
      </c>
      <c r="O25" s="217">
        <f t="shared" si="7"/>
        <v>0.49564386711388714</v>
      </c>
      <c r="P25" s="8"/>
      <c r="Q25" s="8"/>
    </row>
    <row r="26" spans="1:17" x14ac:dyDescent="0.25">
      <c r="B26" s="113" t="s">
        <v>28</v>
      </c>
      <c r="C26" s="119" t="s">
        <v>29</v>
      </c>
      <c r="D26" s="181">
        <v>104886</v>
      </c>
      <c r="E26" s="181"/>
      <c r="F26" s="4">
        <v>225015</v>
      </c>
      <c r="G26" s="4"/>
      <c r="H26" s="4">
        <v>106631</v>
      </c>
      <c r="I26" s="4"/>
      <c r="J26" s="4">
        <v>5877</v>
      </c>
      <c r="K26" s="4"/>
      <c r="L26" s="4">
        <v>112508</v>
      </c>
      <c r="M26" s="4"/>
      <c r="N26" s="222">
        <f t="shared" si="6"/>
        <v>1.0726693743683617</v>
      </c>
      <c r="O26" s="217">
        <f t="shared" si="7"/>
        <v>0.50000222207408396</v>
      </c>
      <c r="P26" s="8"/>
      <c r="Q26" s="8"/>
    </row>
    <row r="27" spans="1:17" x14ac:dyDescent="0.25">
      <c r="B27" s="113" t="s">
        <v>30</v>
      </c>
      <c r="C27" s="119" t="s">
        <v>31</v>
      </c>
      <c r="D27" s="181">
        <v>240649</v>
      </c>
      <c r="E27" s="181"/>
      <c r="F27" s="4">
        <v>462729</v>
      </c>
      <c r="G27" s="4"/>
      <c r="H27" s="4">
        <v>221715</v>
      </c>
      <c r="I27" s="4"/>
      <c r="J27" s="4">
        <v>9650</v>
      </c>
      <c r="K27" s="4"/>
      <c r="L27" s="4">
        <v>231365</v>
      </c>
      <c r="M27" s="4"/>
      <c r="N27" s="222">
        <f t="shared" si="6"/>
        <v>0.96142099073754717</v>
      </c>
      <c r="O27" s="217">
        <f t="shared" si="7"/>
        <v>0.50000108054606474</v>
      </c>
      <c r="P27" s="8"/>
      <c r="Q27" s="8"/>
    </row>
    <row r="28" spans="1:17" s="454" customFormat="1" ht="31.5" x14ac:dyDescent="0.25">
      <c r="B28" s="116" t="s">
        <v>8</v>
      </c>
      <c r="C28" s="120" t="s">
        <v>270</v>
      </c>
      <c r="D28" s="182">
        <v>1327265</v>
      </c>
      <c r="E28" s="182"/>
      <c r="F28" s="457">
        <v>2797069</v>
      </c>
      <c r="G28" s="457"/>
      <c r="H28" s="457">
        <v>1327913</v>
      </c>
      <c r="I28" s="457"/>
      <c r="J28" s="457">
        <v>61434</v>
      </c>
      <c r="K28" s="457"/>
      <c r="L28" s="457">
        <v>1389347</v>
      </c>
      <c r="M28" s="457"/>
      <c r="N28" s="595">
        <f t="shared" si="6"/>
        <v>1.0467743819056481</v>
      </c>
      <c r="O28" s="596">
        <f t="shared" si="7"/>
        <v>0.49671531163514376</v>
      </c>
      <c r="P28" s="456"/>
      <c r="Q28" s="456"/>
    </row>
    <row r="29" spans="1:17" s="454" customFormat="1" x14ac:dyDescent="0.25">
      <c r="B29" s="116" t="s">
        <v>9</v>
      </c>
      <c r="C29" s="120" t="s">
        <v>32</v>
      </c>
      <c r="D29" s="182">
        <v>217633</v>
      </c>
      <c r="E29" s="182"/>
      <c r="F29" s="457">
        <v>463722</v>
      </c>
      <c r="G29" s="457"/>
      <c r="H29" s="457">
        <v>210832</v>
      </c>
      <c r="I29" s="457"/>
      <c r="J29" s="457">
        <v>0</v>
      </c>
      <c r="K29" s="457"/>
      <c r="L29" s="457">
        <v>210832</v>
      </c>
      <c r="M29" s="457"/>
      <c r="N29" s="595">
        <f t="shared" si="6"/>
        <v>0.96875014359035627</v>
      </c>
      <c r="O29" s="596">
        <f t="shared" si="7"/>
        <v>0.4546517094293564</v>
      </c>
      <c r="P29" s="456"/>
      <c r="Q29" s="456"/>
    </row>
    <row r="30" spans="1:17" s="454" customFormat="1" x14ac:dyDescent="0.25">
      <c r="B30" s="116" t="s">
        <v>10</v>
      </c>
      <c r="C30" s="120" t="s">
        <v>33</v>
      </c>
      <c r="D30" s="182">
        <v>325193</v>
      </c>
      <c r="E30" s="182"/>
      <c r="F30" s="457">
        <v>668393</v>
      </c>
      <c r="G30" s="457"/>
      <c r="H30" s="457">
        <v>236347</v>
      </c>
      <c r="I30" s="457"/>
      <c r="J30" s="457">
        <v>78015</v>
      </c>
      <c r="K30" s="457"/>
      <c r="L30" s="457">
        <v>314362</v>
      </c>
      <c r="M30" s="457"/>
      <c r="N30" s="595">
        <f t="shared" si="6"/>
        <v>0.96669362501652867</v>
      </c>
      <c r="O30" s="596">
        <f t="shared" si="7"/>
        <v>0.47032509317123311</v>
      </c>
      <c r="P30" s="456"/>
      <c r="Q30" s="456"/>
    </row>
    <row r="31" spans="1:17" x14ac:dyDescent="0.25">
      <c r="B31" s="117"/>
      <c r="C31" s="121" t="s">
        <v>102</v>
      </c>
      <c r="D31" s="183"/>
      <c r="E31" s="183">
        <v>51000</v>
      </c>
      <c r="F31" s="4"/>
      <c r="G31" s="4">
        <v>106233</v>
      </c>
      <c r="H31" s="4"/>
      <c r="I31" s="4">
        <v>0</v>
      </c>
      <c r="J31" s="4"/>
      <c r="K31" s="4">
        <v>53117</v>
      </c>
      <c r="L31" s="4"/>
      <c r="M31" s="4">
        <v>53117</v>
      </c>
      <c r="N31" s="223">
        <f t="shared" ref="N31" si="8">IFERROR(M31/E31," ")</f>
        <v>1.0415098039215687</v>
      </c>
      <c r="O31" s="218">
        <f t="shared" ref="O31" si="9">IFERROR(M31/G31," ")</f>
        <v>0.50000470663541463</v>
      </c>
      <c r="P31" s="8"/>
      <c r="Q31" s="8"/>
    </row>
    <row r="32" spans="1:17" x14ac:dyDescent="0.25">
      <c r="B32" s="118"/>
      <c r="C32" s="121" t="s">
        <v>105</v>
      </c>
      <c r="D32" s="183"/>
      <c r="E32" s="183">
        <v>203438</v>
      </c>
      <c r="F32" s="4"/>
      <c r="G32" s="4">
        <v>406876</v>
      </c>
      <c r="H32" s="4"/>
      <c r="I32" s="4">
        <v>204425</v>
      </c>
      <c r="J32" s="4"/>
      <c r="K32" s="4">
        <v>-987</v>
      </c>
      <c r="L32" s="4"/>
      <c r="M32" s="4">
        <v>203438</v>
      </c>
      <c r="N32" s="223">
        <f t="shared" ref="N32:N33" si="10">IFERROR(M32/E32," ")</f>
        <v>1</v>
      </c>
      <c r="O32" s="218">
        <f t="shared" ref="O32:O33" si="11">IFERROR(M32/G32," ")</f>
        <v>0.5</v>
      </c>
      <c r="P32" s="8"/>
      <c r="Q32" s="8"/>
    </row>
    <row r="33" spans="2:19" ht="36.75" customHeight="1" thickBot="1" x14ac:dyDescent="0.3">
      <c r="B33" s="118"/>
      <c r="C33" s="598" t="s">
        <v>316</v>
      </c>
      <c r="D33" s="635"/>
      <c r="E33" s="599">
        <v>11732</v>
      </c>
      <c r="F33" s="600"/>
      <c r="G33" s="594">
        <v>33035</v>
      </c>
      <c r="H33" s="600"/>
      <c r="I33" s="594">
        <v>9307</v>
      </c>
      <c r="J33" s="650"/>
      <c r="K33" s="594">
        <v>0</v>
      </c>
      <c r="L33" s="600"/>
      <c r="M33" s="594">
        <v>9307</v>
      </c>
      <c r="N33" s="597">
        <f t="shared" si="10"/>
        <v>0.79330037504261852</v>
      </c>
      <c r="O33" s="219">
        <f t="shared" si="11"/>
        <v>0.2817314968972302</v>
      </c>
      <c r="P33" s="8"/>
      <c r="Q33" s="8"/>
    </row>
    <row r="34" spans="2:19" s="454" customFormat="1" ht="16.5" thickBot="1" x14ac:dyDescent="0.3">
      <c r="B34" s="137"/>
      <c r="C34" s="139" t="s">
        <v>111</v>
      </c>
      <c r="D34" s="608">
        <v>3474710</v>
      </c>
      <c r="E34" s="601"/>
      <c r="F34" s="460">
        <v>7665838</v>
      </c>
      <c r="G34" s="460"/>
      <c r="H34" s="460">
        <v>2959501</v>
      </c>
      <c r="I34" s="460"/>
      <c r="J34" s="460">
        <v>732267</v>
      </c>
      <c r="K34" s="460"/>
      <c r="L34" s="460">
        <v>3691768</v>
      </c>
      <c r="M34" s="460"/>
      <c r="N34" s="603">
        <f t="shared" ref="N34" si="12">IFERROR(L34/D34," ")</f>
        <v>1.0624679469653582</v>
      </c>
      <c r="O34" s="220">
        <f t="shared" ref="O34" si="13">IFERROR(L34/F34," ")</f>
        <v>0.48158700979592839</v>
      </c>
      <c r="P34" s="456"/>
      <c r="Q34" s="456"/>
      <c r="S34" s="459"/>
    </row>
    <row r="35" spans="2:19" s="454" customFormat="1" ht="16.5" thickBot="1" x14ac:dyDescent="0.3">
      <c r="B35" s="138" t="s">
        <v>34</v>
      </c>
      <c r="C35" s="604" t="s">
        <v>12</v>
      </c>
      <c r="D35" s="605">
        <v>128</v>
      </c>
      <c r="E35" s="605"/>
      <c r="F35" s="460">
        <v>2000</v>
      </c>
      <c r="G35" s="460"/>
      <c r="H35" s="460">
        <v>18</v>
      </c>
      <c r="I35" s="460"/>
      <c r="J35" s="460">
        <v>0</v>
      </c>
      <c r="K35" s="460"/>
      <c r="L35" s="460">
        <v>18</v>
      </c>
      <c r="M35" s="460"/>
      <c r="N35" s="603">
        <f t="shared" ref="N35:N37" si="14">IFERROR(L35/D35," ")</f>
        <v>0.140625</v>
      </c>
      <c r="O35" s="220">
        <f t="shared" ref="O35:O37" si="15">IFERROR(L35/F35," ")</f>
        <v>8.9999999999999993E-3</v>
      </c>
      <c r="P35" s="456"/>
      <c r="Q35" s="456"/>
    </row>
    <row r="36" spans="2:19" s="454" customFormat="1" ht="16.5" thickBot="1" x14ac:dyDescent="0.3">
      <c r="B36" s="137"/>
      <c r="C36" s="132" t="s">
        <v>108</v>
      </c>
      <c r="D36" s="179">
        <v>3474838</v>
      </c>
      <c r="E36" s="179"/>
      <c r="F36" s="460">
        <v>7667838</v>
      </c>
      <c r="G36" s="460"/>
      <c r="H36" s="460">
        <v>2959519</v>
      </c>
      <c r="I36" s="460"/>
      <c r="J36" s="460">
        <v>732267</v>
      </c>
      <c r="K36" s="460"/>
      <c r="L36" s="460">
        <v>3691786</v>
      </c>
      <c r="M36" s="460"/>
      <c r="N36" s="603">
        <f t="shared" si="14"/>
        <v>1.0624339897284421</v>
      </c>
      <c r="O36" s="220">
        <f t="shared" si="15"/>
        <v>0.48146374506086331</v>
      </c>
      <c r="P36" s="456"/>
      <c r="Q36" s="456"/>
    </row>
    <row r="37" spans="2:19" s="454" customFormat="1" ht="16.5" thickBot="1" x14ac:dyDescent="0.3">
      <c r="B37" s="137"/>
      <c r="C37" s="606" t="s">
        <v>35</v>
      </c>
      <c r="D37" s="607">
        <v>3474838</v>
      </c>
      <c r="E37" s="607"/>
      <c r="F37" s="458">
        <v>7667838</v>
      </c>
      <c r="G37" s="458"/>
      <c r="H37" s="458">
        <v>2959519</v>
      </c>
      <c r="I37" s="458"/>
      <c r="J37" s="458">
        <v>732267</v>
      </c>
      <c r="K37" s="458"/>
      <c r="L37" s="458">
        <v>3691786</v>
      </c>
      <c r="M37" s="458"/>
      <c r="N37" s="602">
        <f t="shared" si="14"/>
        <v>1.0624339897284421</v>
      </c>
      <c r="O37" s="221">
        <f t="shared" si="15"/>
        <v>0.48146374506086331</v>
      </c>
      <c r="P37" s="456"/>
      <c r="Q37" s="456"/>
    </row>
    <row r="38" spans="2:19" x14ac:dyDescent="0.2">
      <c r="B38" s="65"/>
      <c r="C38" s="8"/>
      <c r="D38" s="8"/>
      <c r="E38" s="8"/>
      <c r="H38" s="7"/>
      <c r="I38" s="7"/>
      <c r="J38" s="7"/>
      <c r="K38" s="7"/>
      <c r="L38" s="7"/>
      <c r="M38" s="7"/>
    </row>
    <row r="39" spans="2:19" s="67" customFormat="1" ht="15" x14ac:dyDescent="0.25">
      <c r="B39" s="64"/>
      <c r="C39" s="64"/>
      <c r="D39" s="64"/>
      <c r="E39" s="64"/>
      <c r="F39" s="66"/>
      <c r="G39" s="66"/>
      <c r="H39" s="66"/>
      <c r="I39" s="66"/>
      <c r="J39" s="66"/>
      <c r="K39" s="66"/>
      <c r="L39" s="66"/>
      <c r="M39" s="66"/>
    </row>
    <row r="40" spans="2:19" x14ac:dyDescent="0.25">
      <c r="B40" s="64"/>
      <c r="C40" s="14"/>
      <c r="D40" s="14"/>
      <c r="E40" s="14"/>
      <c r="H40" s="609"/>
    </row>
    <row r="41" spans="2:19" x14ac:dyDescent="0.25">
      <c r="C41" s="15"/>
      <c r="D41" s="15"/>
      <c r="E41" s="15"/>
    </row>
    <row r="42" spans="2:19" x14ac:dyDescent="0.25">
      <c r="C42" s="15"/>
      <c r="D42" s="15"/>
      <c r="E42" s="15"/>
    </row>
    <row r="43" spans="2:19" x14ac:dyDescent="0.25">
      <c r="C43" s="15"/>
      <c r="D43" s="15"/>
      <c r="E43" s="15"/>
    </row>
    <row r="44" spans="2:19" x14ac:dyDescent="0.25">
      <c r="C44" s="15"/>
      <c r="D44" s="15"/>
      <c r="E44" s="15"/>
    </row>
    <row r="45" spans="2:19" x14ac:dyDescent="0.25">
      <c r="C45" s="15"/>
      <c r="D45" s="15"/>
      <c r="E45" s="15"/>
    </row>
    <row r="46" spans="2:19" x14ac:dyDescent="0.25">
      <c r="C46" s="16"/>
      <c r="D46" s="16"/>
      <c r="E46" s="16"/>
    </row>
    <row r="47" spans="2:19" x14ac:dyDescent="0.25">
      <c r="C47" s="17"/>
      <c r="D47" s="17"/>
      <c r="E47" s="17"/>
      <c r="J47" s="609"/>
    </row>
    <row r="48" spans="2:19" x14ac:dyDescent="0.25">
      <c r="C48" s="18"/>
      <c r="D48" s="18"/>
      <c r="E48" s="18"/>
    </row>
    <row r="49" spans="3:5" x14ac:dyDescent="0.25">
      <c r="C49" s="19"/>
      <c r="D49" s="19"/>
      <c r="E49" s="19"/>
    </row>
    <row r="50" spans="3:5" x14ac:dyDescent="0.25">
      <c r="C50" s="15"/>
      <c r="D50" s="15"/>
      <c r="E50" s="15"/>
    </row>
  </sheetData>
  <mergeCells count="12">
    <mergeCell ref="B4:O4"/>
    <mergeCell ref="B3:O3"/>
    <mergeCell ref="B6:B7"/>
    <mergeCell ref="C6:C7"/>
    <mergeCell ref="D6:E7"/>
    <mergeCell ref="F6:G7"/>
    <mergeCell ref="H6:M6"/>
    <mergeCell ref="H7:I7"/>
    <mergeCell ref="J7:K7"/>
    <mergeCell ref="L7:M7"/>
    <mergeCell ref="N6:N7"/>
    <mergeCell ref="O6:O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1" orientation="landscape" r:id="rId1"/>
  <headerFooter alignWithMargins="0">
    <oddHeader>&amp;L&amp;10VASIVÍZ ZRt.&amp;R&amp;10 2018. július 31.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7"/>
  <sheetViews>
    <sheetView zoomScale="90" zoomScaleNormal="90" workbookViewId="0">
      <selection activeCell="T35" sqref="T35"/>
    </sheetView>
  </sheetViews>
  <sheetFormatPr defaultColWidth="7" defaultRowHeight="15.75" x14ac:dyDescent="0.25"/>
  <cols>
    <col min="1" max="1" width="40.625" style="39" customWidth="1"/>
    <col min="2" max="3" width="11.75" style="101" customWidth="1"/>
    <col min="4" max="5" width="11.75" style="12" customWidth="1"/>
    <col min="6" max="6" width="11.75" style="98" customWidth="1"/>
    <col min="7" max="7" width="11.75" style="12" customWidth="1"/>
    <col min="8" max="8" width="8.125" style="12" bestFit="1" customWidth="1"/>
    <col min="9" max="9" width="8.875" style="12" bestFit="1" customWidth="1"/>
    <col min="10" max="10" width="9" style="12" bestFit="1" customWidth="1"/>
    <col min="11" max="11" width="8.875" style="12" bestFit="1" customWidth="1"/>
    <col min="12" max="12" width="7" style="12"/>
    <col min="13" max="13" width="15.875" style="12" customWidth="1"/>
    <col min="14" max="14" width="7" style="12"/>
    <col min="15" max="18" width="6.875" style="12" customWidth="1"/>
    <col min="19" max="16384" width="7" style="12"/>
  </cols>
  <sheetData>
    <row r="3" spans="1:9" s="51" customFormat="1" ht="18.75" x14ac:dyDescent="0.3">
      <c r="A3" s="694" t="s">
        <v>147</v>
      </c>
      <c r="B3" s="694"/>
      <c r="C3" s="694"/>
      <c r="D3" s="694"/>
      <c r="E3" s="694"/>
      <c r="F3" s="694"/>
      <c r="G3" s="694"/>
    </row>
    <row r="4" spans="1:9" s="51" customFormat="1" ht="21" customHeight="1" x14ac:dyDescent="0.3">
      <c r="A4" s="694" t="s">
        <v>306</v>
      </c>
      <c r="B4" s="694"/>
      <c r="C4" s="694"/>
      <c r="D4" s="694"/>
      <c r="E4" s="694"/>
      <c r="F4" s="694"/>
      <c r="G4" s="694"/>
    </row>
    <row r="5" spans="1:9" ht="15" customHeight="1" x14ac:dyDescent="0.25">
      <c r="A5" s="96"/>
      <c r="B5" s="97"/>
      <c r="C5" s="97"/>
    </row>
    <row r="6" spans="1:9" ht="15" customHeight="1" thickBot="1" x14ac:dyDescent="0.3">
      <c r="A6" s="96"/>
      <c r="B6" s="97"/>
      <c r="C6" s="97"/>
      <c r="G6" s="98"/>
    </row>
    <row r="7" spans="1:9" ht="60" customHeight="1" x14ac:dyDescent="0.25">
      <c r="A7" s="225" t="s">
        <v>0</v>
      </c>
      <c r="B7" s="466" t="s">
        <v>127</v>
      </c>
      <c r="C7" s="651" t="s">
        <v>307</v>
      </c>
      <c r="D7" s="651" t="s">
        <v>290</v>
      </c>
      <c r="E7" s="651" t="s">
        <v>308</v>
      </c>
      <c r="F7" s="651" t="s">
        <v>291</v>
      </c>
      <c r="G7" s="652" t="s">
        <v>150</v>
      </c>
    </row>
    <row r="8" spans="1:9" s="50" customFormat="1" ht="19.5" customHeight="1" x14ac:dyDescent="0.25">
      <c r="A8" s="149" t="s">
        <v>55</v>
      </c>
      <c r="B8" s="148"/>
      <c r="C8" s="148"/>
      <c r="D8" s="52"/>
      <c r="E8" s="52"/>
      <c r="F8" s="424"/>
      <c r="G8" s="147"/>
    </row>
    <row r="9" spans="1:9" x14ac:dyDescent="0.25">
      <c r="A9" s="42" t="s">
        <v>56</v>
      </c>
      <c r="B9" s="43" t="s">
        <v>47</v>
      </c>
      <c r="C9" s="29">
        <v>1148</v>
      </c>
      <c r="D9" s="29">
        <v>2629</v>
      </c>
      <c r="E9" s="29">
        <v>1094</v>
      </c>
      <c r="F9" s="213">
        <f t="shared" ref="F9:F28" si="0">IFERROR(E9/C9," ")</f>
        <v>0.95296167247386765</v>
      </c>
      <c r="G9" s="210">
        <f t="shared" ref="G9:G28" si="1">IFERROR(E9/D9," ")</f>
        <v>0.41612780524914417</v>
      </c>
      <c r="H9" s="39"/>
      <c r="I9" s="39"/>
    </row>
    <row r="10" spans="1:9" x14ac:dyDescent="0.25">
      <c r="A10" s="42" t="s">
        <v>57</v>
      </c>
      <c r="B10" s="43" t="s">
        <v>47</v>
      </c>
      <c r="C10" s="29">
        <v>52508</v>
      </c>
      <c r="D10" s="29">
        <v>112011</v>
      </c>
      <c r="E10" s="29">
        <v>47049</v>
      </c>
      <c r="F10" s="213">
        <f t="shared" si="0"/>
        <v>0.89603488992153579</v>
      </c>
      <c r="G10" s="210">
        <f t="shared" si="1"/>
        <v>0.42003910330235422</v>
      </c>
      <c r="H10" s="39"/>
      <c r="I10" s="39"/>
    </row>
    <row r="11" spans="1:9" x14ac:dyDescent="0.25">
      <c r="A11" s="42" t="s">
        <v>58</v>
      </c>
      <c r="B11" s="43" t="s">
        <v>47</v>
      </c>
      <c r="C11" s="29">
        <v>1237</v>
      </c>
      <c r="D11" s="29">
        <v>7136</v>
      </c>
      <c r="E11" s="29">
        <v>1843</v>
      </c>
      <c r="F11" s="213">
        <f t="shared" si="0"/>
        <v>1.4898949070331446</v>
      </c>
      <c r="G11" s="210">
        <f t="shared" si="1"/>
        <v>0.25826793721973096</v>
      </c>
      <c r="H11" s="39"/>
      <c r="I11" s="39"/>
    </row>
    <row r="12" spans="1:9" x14ac:dyDescent="0.25">
      <c r="A12" s="42" t="s">
        <v>59</v>
      </c>
      <c r="B12" s="43" t="s">
        <v>47</v>
      </c>
      <c r="C12" s="29">
        <v>15</v>
      </c>
      <c r="D12" s="29">
        <v>120</v>
      </c>
      <c r="E12" s="29">
        <v>38</v>
      </c>
      <c r="F12" s="213">
        <f t="shared" si="0"/>
        <v>2.5333333333333332</v>
      </c>
      <c r="G12" s="210">
        <f t="shared" si="1"/>
        <v>0.31666666666666665</v>
      </c>
      <c r="H12" s="39"/>
      <c r="I12" s="39"/>
    </row>
    <row r="13" spans="1:9" x14ac:dyDescent="0.25">
      <c r="A13" s="42" t="s">
        <v>60</v>
      </c>
      <c r="B13" s="43" t="s">
        <v>47</v>
      </c>
      <c r="C13" s="29">
        <v>77710</v>
      </c>
      <c r="D13" s="29">
        <v>342225</v>
      </c>
      <c r="E13" s="29">
        <v>62047</v>
      </c>
      <c r="F13" s="213">
        <f t="shared" si="0"/>
        <v>0.7984429288379874</v>
      </c>
      <c r="G13" s="210">
        <f t="shared" si="1"/>
        <v>0.1813046972021331</v>
      </c>
      <c r="H13" s="39"/>
      <c r="I13" s="39"/>
    </row>
    <row r="14" spans="1:9" x14ac:dyDescent="0.25">
      <c r="A14" s="42" t="s">
        <v>61</v>
      </c>
      <c r="B14" s="43" t="s">
        <v>47</v>
      </c>
      <c r="C14" s="29">
        <v>133577</v>
      </c>
      <c r="D14" s="29">
        <v>230709</v>
      </c>
      <c r="E14" s="29">
        <v>148983</v>
      </c>
      <c r="F14" s="213">
        <f t="shared" si="0"/>
        <v>1.1153342267007045</v>
      </c>
      <c r="G14" s="210">
        <f t="shared" si="1"/>
        <v>0.64576154376292216</v>
      </c>
      <c r="H14" s="39"/>
      <c r="I14" s="39"/>
    </row>
    <row r="15" spans="1:9" x14ac:dyDescent="0.25">
      <c r="A15" s="42" t="s">
        <v>62</v>
      </c>
      <c r="B15" s="43" t="s">
        <v>47</v>
      </c>
      <c r="C15" s="29">
        <v>37075</v>
      </c>
      <c r="D15" s="29">
        <v>75000</v>
      </c>
      <c r="E15" s="29">
        <v>36733</v>
      </c>
      <c r="F15" s="213">
        <f t="shared" si="0"/>
        <v>0.99077545515846255</v>
      </c>
      <c r="G15" s="210">
        <f t="shared" si="1"/>
        <v>0.48977333333333334</v>
      </c>
      <c r="H15" s="39"/>
      <c r="I15" s="39"/>
    </row>
    <row r="16" spans="1:9" ht="16.5" thickBot="1" x14ac:dyDescent="0.3">
      <c r="A16" s="146" t="s">
        <v>63</v>
      </c>
      <c r="B16" s="145" t="s">
        <v>47</v>
      </c>
      <c r="C16" s="144">
        <v>4748</v>
      </c>
      <c r="D16" s="144">
        <v>11000</v>
      </c>
      <c r="E16" s="144">
        <v>4654</v>
      </c>
      <c r="F16" s="214">
        <f t="shared" si="0"/>
        <v>0.98020219039595624</v>
      </c>
      <c r="G16" s="211">
        <f t="shared" si="1"/>
        <v>0.42309090909090907</v>
      </c>
      <c r="H16" s="39"/>
      <c r="I16" s="39"/>
    </row>
    <row r="17" spans="1:18" s="50" customFormat="1" ht="20.25" customHeight="1" thickBot="1" x14ac:dyDescent="0.3">
      <c r="A17" s="143" t="s">
        <v>64</v>
      </c>
      <c r="B17" s="142" t="s">
        <v>47</v>
      </c>
      <c r="C17" s="141">
        <v>308018</v>
      </c>
      <c r="D17" s="141">
        <v>780830</v>
      </c>
      <c r="E17" s="141">
        <v>302441</v>
      </c>
      <c r="F17" s="215">
        <f t="shared" si="0"/>
        <v>0.98189391529066483</v>
      </c>
      <c r="G17" s="212">
        <f t="shared" si="1"/>
        <v>0.38733271006493092</v>
      </c>
      <c r="H17" s="576"/>
      <c r="I17" s="328"/>
    </row>
    <row r="18" spans="1:18" ht="19.5" hidden="1" customHeight="1" x14ac:dyDescent="0.25">
      <c r="A18" s="470"/>
      <c r="B18" s="99"/>
      <c r="C18" s="99" t="e">
        <v>#REF!</v>
      </c>
      <c r="D18" s="636"/>
      <c r="E18" s="160"/>
      <c r="F18" s="215" t="str">
        <f t="shared" si="0"/>
        <v xml:space="preserve"> </v>
      </c>
      <c r="G18" s="212" t="str">
        <f t="shared" si="1"/>
        <v xml:space="preserve"> </v>
      </c>
      <c r="H18" s="39"/>
      <c r="I18" s="39"/>
    </row>
    <row r="19" spans="1:18" x14ac:dyDescent="0.25">
      <c r="A19" s="425" t="s">
        <v>243</v>
      </c>
      <c r="B19" s="426"/>
      <c r="C19" s="427"/>
      <c r="D19" s="637"/>
      <c r="E19" s="426"/>
      <c r="F19" s="428" t="str">
        <f t="shared" si="0"/>
        <v xml:space="preserve"> </v>
      </c>
      <c r="G19" s="546" t="str">
        <f t="shared" si="1"/>
        <v xml:space="preserve"> </v>
      </c>
      <c r="H19" s="39"/>
      <c r="I19" s="39"/>
    </row>
    <row r="20" spans="1:18" s="100" customFormat="1" x14ac:dyDescent="0.25">
      <c r="A20" s="42" t="s">
        <v>244</v>
      </c>
      <c r="B20" s="43" t="s">
        <v>245</v>
      </c>
      <c r="C20" s="186">
        <v>9944</v>
      </c>
      <c r="D20" s="186">
        <v>20121</v>
      </c>
      <c r="E20" s="186">
        <v>9984</v>
      </c>
      <c r="F20" s="188">
        <f t="shared" si="0"/>
        <v>1.00402252614642</v>
      </c>
      <c r="G20" s="379">
        <f t="shared" si="1"/>
        <v>0.49619800208737141</v>
      </c>
      <c r="H20" s="39"/>
      <c r="I20" s="435"/>
    </row>
    <row r="21" spans="1:18" s="100" customFormat="1" x14ac:dyDescent="0.25">
      <c r="A21" s="429" t="s">
        <v>246</v>
      </c>
      <c r="B21" s="430" t="s">
        <v>245</v>
      </c>
      <c r="C21" s="431">
        <v>9140</v>
      </c>
      <c r="D21" s="431">
        <v>18321</v>
      </c>
      <c r="E21" s="431">
        <v>9049</v>
      </c>
      <c r="F21" s="207">
        <f t="shared" si="0"/>
        <v>0.99004376367614877</v>
      </c>
      <c r="G21" s="547">
        <f t="shared" si="1"/>
        <v>0.4939140876589706</v>
      </c>
      <c r="H21" s="39"/>
      <c r="I21" s="435"/>
    </row>
    <row r="22" spans="1:18" x14ac:dyDescent="0.25">
      <c r="A22" s="429" t="s">
        <v>247</v>
      </c>
      <c r="B22" s="430" t="s">
        <v>245</v>
      </c>
      <c r="C22" s="431">
        <v>804</v>
      </c>
      <c r="D22" s="431">
        <v>1800</v>
      </c>
      <c r="E22" s="431">
        <v>935</v>
      </c>
      <c r="F22" s="207">
        <f t="shared" si="0"/>
        <v>1.1629353233830846</v>
      </c>
      <c r="G22" s="547">
        <f t="shared" si="1"/>
        <v>0.51944444444444449</v>
      </c>
      <c r="H22" s="39"/>
      <c r="I22" s="39"/>
      <c r="J22" s="611"/>
      <c r="K22" s="611"/>
      <c r="L22" s="611"/>
    </row>
    <row r="23" spans="1:18" x14ac:dyDescent="0.25">
      <c r="A23" s="42" t="s">
        <v>248</v>
      </c>
      <c r="B23" s="43" t="s">
        <v>256</v>
      </c>
      <c r="C23" s="186">
        <v>460</v>
      </c>
      <c r="D23" s="433">
        <v>800</v>
      </c>
      <c r="E23" s="186">
        <v>462.77300000000002</v>
      </c>
      <c r="F23" s="188">
        <f t="shared" si="0"/>
        <v>1.0060282608695652</v>
      </c>
      <c r="G23" s="379">
        <f t="shared" si="1"/>
        <v>0.57846625000000007</v>
      </c>
      <c r="H23" s="39"/>
      <c r="I23" s="39"/>
      <c r="J23" s="611"/>
      <c r="K23" s="611"/>
      <c r="L23" s="611"/>
    </row>
    <row r="24" spans="1:18" x14ac:dyDescent="0.25">
      <c r="A24" s="42" t="s">
        <v>249</v>
      </c>
      <c r="B24" s="43" t="s">
        <v>256</v>
      </c>
      <c r="C24" s="29">
        <v>434</v>
      </c>
      <c r="D24" s="610">
        <v>984</v>
      </c>
      <c r="E24" s="29">
        <v>458.51799999999997</v>
      </c>
      <c r="F24" s="188">
        <f t="shared" si="0"/>
        <v>1.0564930875576035</v>
      </c>
      <c r="G24" s="379">
        <f t="shared" si="1"/>
        <v>0.46597357723577232</v>
      </c>
      <c r="H24" s="39"/>
      <c r="I24" s="611"/>
      <c r="J24" s="611"/>
      <c r="K24" s="611"/>
      <c r="L24" s="611"/>
    </row>
    <row r="25" spans="1:18" x14ac:dyDescent="0.25">
      <c r="A25" s="42" t="s">
        <v>250</v>
      </c>
      <c r="B25" s="43" t="s">
        <v>251</v>
      </c>
      <c r="C25" s="29">
        <v>12</v>
      </c>
      <c r="D25" s="610">
        <v>21.8</v>
      </c>
      <c r="E25" s="610">
        <v>10</v>
      </c>
      <c r="F25" s="188">
        <f t="shared" si="0"/>
        <v>0.83333333333333337</v>
      </c>
      <c r="G25" s="379">
        <f t="shared" si="1"/>
        <v>0.4587155963302752</v>
      </c>
      <c r="H25" s="39"/>
      <c r="J25" s="611"/>
      <c r="K25" s="611"/>
      <c r="L25" s="611"/>
    </row>
    <row r="26" spans="1:18" x14ac:dyDescent="0.25">
      <c r="A26" s="42" t="s">
        <v>252</v>
      </c>
      <c r="B26" s="43" t="s">
        <v>251</v>
      </c>
      <c r="C26" s="29">
        <v>193</v>
      </c>
      <c r="D26" s="610">
        <v>350.99999999999994</v>
      </c>
      <c r="E26" s="29">
        <v>182</v>
      </c>
      <c r="F26" s="188">
        <f t="shared" si="0"/>
        <v>0.94300518134715028</v>
      </c>
      <c r="G26" s="379">
        <f t="shared" si="1"/>
        <v>0.5185185185185186</v>
      </c>
      <c r="H26" s="39"/>
      <c r="I26" s="436"/>
      <c r="J26" s="611"/>
      <c r="K26" s="611"/>
      <c r="L26" s="611"/>
      <c r="M26" s="612"/>
    </row>
    <row r="27" spans="1:18" x14ac:dyDescent="0.25">
      <c r="A27" s="42" t="s">
        <v>254</v>
      </c>
      <c r="B27" s="43" t="s">
        <v>257</v>
      </c>
      <c r="C27" s="433">
        <v>0</v>
      </c>
      <c r="D27" s="433">
        <v>36</v>
      </c>
      <c r="E27" s="433">
        <v>0</v>
      </c>
      <c r="F27" s="188" t="str">
        <f t="shared" si="0"/>
        <v xml:space="preserve"> </v>
      </c>
      <c r="G27" s="379">
        <f t="shared" si="1"/>
        <v>0</v>
      </c>
      <c r="H27" s="39"/>
      <c r="I27" s="436"/>
      <c r="J27" s="611"/>
      <c r="K27" s="643"/>
      <c r="L27" s="611"/>
      <c r="M27" s="611"/>
      <c r="N27" s="12" t="s">
        <v>119</v>
      </c>
      <c r="R27" s="612"/>
    </row>
    <row r="28" spans="1:18" ht="16.5" thickBot="1" x14ac:dyDescent="0.3">
      <c r="A28" s="45" t="s">
        <v>255</v>
      </c>
      <c r="B28" s="46" t="s">
        <v>253</v>
      </c>
      <c r="C28" s="434">
        <v>3.1339999999999999</v>
      </c>
      <c r="D28" s="434">
        <v>10.5</v>
      </c>
      <c r="E28" s="434">
        <v>1.4</v>
      </c>
      <c r="F28" s="191">
        <f t="shared" si="0"/>
        <v>0.44671346522016592</v>
      </c>
      <c r="G28" s="548">
        <f t="shared" si="1"/>
        <v>0.13333333333333333</v>
      </c>
      <c r="J28" s="611"/>
      <c r="K28" s="611"/>
      <c r="L28" s="611"/>
    </row>
    <row r="29" spans="1:18" x14ac:dyDescent="0.25">
      <c r="A29" s="99"/>
      <c r="B29" s="159"/>
      <c r="C29" s="159"/>
      <c r="D29" s="53"/>
      <c r="E29" s="53"/>
      <c r="F29" s="93"/>
      <c r="J29" s="611"/>
      <c r="K29" s="611"/>
      <c r="L29" s="611"/>
    </row>
    <row r="30" spans="1:18" x14ac:dyDescent="0.25">
      <c r="J30" s="643"/>
      <c r="K30" s="643"/>
      <c r="L30" s="611"/>
    </row>
    <row r="31" spans="1:18" x14ac:dyDescent="0.25">
      <c r="J31" s="611"/>
      <c r="K31" s="611"/>
      <c r="L31" s="611"/>
    </row>
    <row r="32" spans="1:18" x14ac:dyDescent="0.25">
      <c r="B32" s="101" t="s">
        <v>119</v>
      </c>
    </row>
    <row r="57" spans="7:7" x14ac:dyDescent="0.25">
      <c r="G57" s="12">
        <f>30614-21263+49647</f>
        <v>58998</v>
      </c>
    </row>
  </sheetData>
  <mergeCells count="2">
    <mergeCell ref="A4:G4"/>
    <mergeCell ref="A3:G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&amp;L&amp;10VASIVÍZ ZRt.&amp;R&amp;10 2018. július 31.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8"/>
  <sheetViews>
    <sheetView topLeftCell="C1" zoomScale="90" zoomScaleNormal="90" workbookViewId="0">
      <selection activeCell="T35" sqref="T35"/>
    </sheetView>
  </sheetViews>
  <sheetFormatPr defaultColWidth="7" defaultRowHeight="15.75" x14ac:dyDescent="0.25"/>
  <cols>
    <col min="1" max="1" width="42.125" style="259" bestFit="1" customWidth="1"/>
    <col min="2" max="2" width="12" style="230" customWidth="1"/>
    <col min="3" max="3" width="11" style="230" customWidth="1"/>
    <col min="4" max="4" width="11.625" style="230" customWidth="1"/>
    <col min="5" max="5" width="11.875" style="230" customWidth="1"/>
    <col min="6" max="6" width="10.625" style="230" customWidth="1"/>
    <col min="7" max="8" width="11.5" style="230" customWidth="1"/>
    <col min="9" max="9" width="10.875" style="230" customWidth="1"/>
    <col min="10" max="10" width="12" style="230" customWidth="1"/>
    <col min="11" max="11" width="10.25" style="230" customWidth="1"/>
    <col min="12" max="12" width="10.5" style="230" customWidth="1"/>
    <col min="13" max="14" width="7" style="230"/>
    <col min="15" max="15" width="8.875" style="230" bestFit="1" customWidth="1"/>
    <col min="16" max="16" width="7" style="230"/>
    <col min="17" max="17" width="8.875" style="230" bestFit="1" customWidth="1"/>
    <col min="18" max="16384" width="7" style="230"/>
  </cols>
  <sheetData>
    <row r="2" spans="1:16" x14ac:dyDescent="0.25">
      <c r="A2" s="227"/>
      <c r="B2" s="228"/>
      <c r="C2" s="228"/>
      <c r="D2" s="228"/>
      <c r="E2" s="229"/>
      <c r="F2" s="229"/>
      <c r="G2" s="229"/>
    </row>
    <row r="3" spans="1:16" s="231" customFormat="1" ht="18.75" x14ac:dyDescent="0.25">
      <c r="A3" s="704" t="s">
        <v>258</v>
      </c>
      <c r="B3" s="704"/>
      <c r="C3" s="704"/>
      <c r="D3" s="704"/>
      <c r="E3" s="704"/>
      <c r="F3" s="704"/>
      <c r="G3" s="704"/>
      <c r="H3" s="704"/>
      <c r="I3" s="704"/>
      <c r="J3" s="704"/>
      <c r="K3" s="704"/>
      <c r="L3" s="704"/>
    </row>
    <row r="4" spans="1:16" s="231" customFormat="1" ht="18.75" x14ac:dyDescent="0.25">
      <c r="A4" s="705" t="s">
        <v>306</v>
      </c>
      <c r="B4" s="705"/>
      <c r="C4" s="705"/>
      <c r="D4" s="705"/>
      <c r="E4" s="705"/>
      <c r="F4" s="705"/>
      <c r="G4" s="705"/>
      <c r="H4" s="705"/>
      <c r="I4" s="705"/>
      <c r="J4" s="705"/>
      <c r="K4" s="705"/>
      <c r="L4" s="705"/>
    </row>
    <row r="5" spans="1:16" s="231" customFormat="1" ht="18.75" x14ac:dyDescent="0.25">
      <c r="A5" s="232"/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</row>
    <row r="6" spans="1:16" ht="16.5" thickBot="1" x14ac:dyDescent="0.3">
      <c r="A6" s="234"/>
      <c r="B6" s="235"/>
      <c r="C6" s="235"/>
      <c r="D6" s="235"/>
      <c r="E6" s="229"/>
      <c r="F6" s="229"/>
      <c r="G6" s="229"/>
      <c r="H6" s="231"/>
      <c r="I6" s="231"/>
      <c r="J6" s="236"/>
      <c r="K6" s="236"/>
      <c r="L6" s="471" t="s">
        <v>47</v>
      </c>
    </row>
    <row r="7" spans="1:16" s="231" customFormat="1" x14ac:dyDescent="0.25">
      <c r="A7" s="706" t="s">
        <v>0</v>
      </c>
      <c r="B7" s="708" t="s">
        <v>152</v>
      </c>
      <c r="C7" s="708"/>
      <c r="D7" s="708"/>
      <c r="E7" s="708" t="s">
        <v>153</v>
      </c>
      <c r="F7" s="708"/>
      <c r="G7" s="708"/>
      <c r="H7" s="708" t="s">
        <v>154</v>
      </c>
      <c r="I7" s="708"/>
      <c r="J7" s="708"/>
      <c r="K7" s="709"/>
      <c r="L7" s="710"/>
    </row>
    <row r="8" spans="1:16" s="231" customFormat="1" ht="48" thickBot="1" x14ac:dyDescent="0.3">
      <c r="A8" s="707"/>
      <c r="B8" s="461" t="s">
        <v>307</v>
      </c>
      <c r="C8" s="461" t="s">
        <v>290</v>
      </c>
      <c r="D8" s="461" t="s">
        <v>308</v>
      </c>
      <c r="E8" s="461" t="s">
        <v>307</v>
      </c>
      <c r="F8" s="461" t="s">
        <v>290</v>
      </c>
      <c r="G8" s="461" t="s">
        <v>308</v>
      </c>
      <c r="H8" s="461" t="s">
        <v>307</v>
      </c>
      <c r="I8" s="461" t="s">
        <v>290</v>
      </c>
      <c r="J8" s="461" t="s">
        <v>308</v>
      </c>
      <c r="K8" s="461" t="s">
        <v>291</v>
      </c>
      <c r="L8" s="462" t="s">
        <v>150</v>
      </c>
    </row>
    <row r="9" spans="1:16" x14ac:dyDescent="0.25">
      <c r="A9" s="237" t="s">
        <v>155</v>
      </c>
      <c r="B9" s="614">
        <v>336679</v>
      </c>
      <c r="C9" s="238">
        <v>765836</v>
      </c>
      <c r="D9" s="238">
        <v>364089</v>
      </c>
      <c r="E9" s="695"/>
      <c r="F9" s="696"/>
      <c r="G9" s="697"/>
      <c r="H9" s="240">
        <v>336679</v>
      </c>
      <c r="I9" s="240">
        <v>765836</v>
      </c>
      <c r="J9" s="240">
        <v>364089</v>
      </c>
      <c r="K9" s="570">
        <f>IFERROR(J9/H9," ")</f>
        <v>1.0814128591328833</v>
      </c>
      <c r="L9" s="473">
        <f>IFERROR(J9/I9," ")</f>
        <v>0.47541379616523644</v>
      </c>
    </row>
    <row r="10" spans="1:16" s="243" customFormat="1" x14ac:dyDescent="0.25">
      <c r="A10" s="241" t="s">
        <v>156</v>
      </c>
      <c r="B10" s="614">
        <v>75982</v>
      </c>
      <c r="C10" s="242">
        <v>149532</v>
      </c>
      <c r="D10" s="242">
        <v>85132</v>
      </c>
      <c r="E10" s="698"/>
      <c r="F10" s="699"/>
      <c r="G10" s="700"/>
      <c r="H10" s="240">
        <v>75982</v>
      </c>
      <c r="I10" s="240">
        <v>149532</v>
      </c>
      <c r="J10" s="240">
        <v>85132</v>
      </c>
      <c r="K10" s="239">
        <f t="shared" ref="K10:K23" si="0">IFERROR(J10/H10," ")</f>
        <v>1.1204232581400859</v>
      </c>
      <c r="L10" s="473">
        <f t="shared" ref="L10:L23" si="1">IFERROR(J10/I10," ")</f>
        <v>0.5693229542840329</v>
      </c>
      <c r="O10" s="230"/>
      <c r="P10" s="230"/>
    </row>
    <row r="11" spans="1:16" x14ac:dyDescent="0.25">
      <c r="A11" s="241" t="s">
        <v>157</v>
      </c>
      <c r="B11" s="614">
        <v>4068</v>
      </c>
      <c r="C11" s="242">
        <v>12500</v>
      </c>
      <c r="D11" s="242">
        <v>6439</v>
      </c>
      <c r="E11" s="698"/>
      <c r="F11" s="699"/>
      <c r="G11" s="700"/>
      <c r="H11" s="240">
        <v>4068</v>
      </c>
      <c r="I11" s="240">
        <v>12500</v>
      </c>
      <c r="J11" s="240">
        <v>6439</v>
      </c>
      <c r="K11" s="239">
        <f t="shared" si="0"/>
        <v>1.5828416912487708</v>
      </c>
      <c r="L11" s="473">
        <f t="shared" si="1"/>
        <v>0.51512000000000002</v>
      </c>
    </row>
    <row r="12" spans="1:16" x14ac:dyDescent="0.25">
      <c r="A12" s="241" t="s">
        <v>158</v>
      </c>
      <c r="B12" s="614">
        <v>8577</v>
      </c>
      <c r="C12" s="244">
        <v>20580</v>
      </c>
      <c r="D12" s="244">
        <v>11065</v>
      </c>
      <c r="E12" s="698"/>
      <c r="F12" s="699"/>
      <c r="G12" s="700"/>
      <c r="H12" s="240">
        <v>8577</v>
      </c>
      <c r="I12" s="240">
        <v>20580</v>
      </c>
      <c r="J12" s="240">
        <v>11065</v>
      </c>
      <c r="K12" s="239">
        <f t="shared" si="0"/>
        <v>1.2900781158913373</v>
      </c>
      <c r="L12" s="473">
        <f t="shared" si="1"/>
        <v>0.53765792031098159</v>
      </c>
    </row>
    <row r="13" spans="1:16" ht="16.5" thickBot="1" x14ac:dyDescent="0.3">
      <c r="A13" s="571" t="s">
        <v>282</v>
      </c>
      <c r="B13" s="572">
        <v>2852</v>
      </c>
      <c r="C13" s="572">
        <v>0</v>
      </c>
      <c r="D13" s="572">
        <v>0</v>
      </c>
      <c r="E13" s="698"/>
      <c r="F13" s="699"/>
      <c r="G13" s="700"/>
      <c r="H13" s="240">
        <v>2852</v>
      </c>
      <c r="I13" s="240">
        <v>0</v>
      </c>
      <c r="J13" s="240">
        <v>0</v>
      </c>
      <c r="K13" s="239">
        <f t="shared" si="0"/>
        <v>0</v>
      </c>
      <c r="L13" s="473" t="str">
        <f>IFERROR(J13/I13," ")</f>
        <v xml:space="preserve"> </v>
      </c>
    </row>
    <row r="14" spans="1:16" ht="26.25" customHeight="1" thickBot="1" x14ac:dyDescent="0.3">
      <c r="A14" s="246" t="s">
        <v>159</v>
      </c>
      <c r="B14" s="247">
        <v>428158</v>
      </c>
      <c r="C14" s="247">
        <v>948448</v>
      </c>
      <c r="D14" s="247">
        <v>466725</v>
      </c>
      <c r="E14" s="701"/>
      <c r="F14" s="702"/>
      <c r="G14" s="703"/>
      <c r="H14" s="249">
        <v>428158</v>
      </c>
      <c r="I14" s="249">
        <v>948448</v>
      </c>
      <c r="J14" s="249">
        <v>466725</v>
      </c>
      <c r="K14" s="248">
        <f t="shared" si="0"/>
        <v>1.0900765605220504</v>
      </c>
      <c r="L14" s="474">
        <f t="shared" si="1"/>
        <v>0.49209339890009784</v>
      </c>
    </row>
    <row r="15" spans="1:16" ht="31.5" x14ac:dyDescent="0.25">
      <c r="A15" s="250" t="s">
        <v>160</v>
      </c>
      <c r="B15" s="695"/>
      <c r="C15" s="696"/>
      <c r="D15" s="697"/>
      <c r="E15" s="614">
        <v>604</v>
      </c>
      <c r="F15" s="238">
        <v>15000</v>
      </c>
      <c r="G15" s="238">
        <v>12010</v>
      </c>
      <c r="H15" s="240">
        <v>604</v>
      </c>
      <c r="I15" s="240">
        <v>15000</v>
      </c>
      <c r="J15" s="240">
        <v>12010</v>
      </c>
      <c r="K15" s="239">
        <f t="shared" si="0"/>
        <v>19.8841059602649</v>
      </c>
      <c r="L15" s="473">
        <f t="shared" si="1"/>
        <v>0.80066666666666664</v>
      </c>
    </row>
    <row r="16" spans="1:16" x14ac:dyDescent="0.25">
      <c r="A16" s="241" t="s">
        <v>161</v>
      </c>
      <c r="B16" s="698"/>
      <c r="C16" s="699"/>
      <c r="D16" s="700"/>
      <c r="E16" s="614">
        <v>730</v>
      </c>
      <c r="F16" s="244">
        <v>8500</v>
      </c>
      <c r="G16" s="244">
        <v>1836</v>
      </c>
      <c r="H16" s="242">
        <v>730</v>
      </c>
      <c r="I16" s="240">
        <v>8500</v>
      </c>
      <c r="J16" s="242">
        <v>1836</v>
      </c>
      <c r="K16" s="239">
        <f t="shared" si="0"/>
        <v>2.515068493150685</v>
      </c>
      <c r="L16" s="473">
        <f t="shared" si="1"/>
        <v>0.216</v>
      </c>
    </row>
    <row r="17" spans="1:16" x14ac:dyDescent="0.25">
      <c r="A17" s="241" t="s">
        <v>162</v>
      </c>
      <c r="B17" s="698"/>
      <c r="C17" s="699"/>
      <c r="D17" s="700"/>
      <c r="E17" s="614">
        <v>17437</v>
      </c>
      <c r="F17" s="244">
        <v>36000</v>
      </c>
      <c r="G17" s="244">
        <v>20058</v>
      </c>
      <c r="H17" s="242">
        <v>17437</v>
      </c>
      <c r="I17" s="240">
        <v>36000</v>
      </c>
      <c r="J17" s="242">
        <v>20058</v>
      </c>
      <c r="K17" s="239">
        <f t="shared" si="0"/>
        <v>1.1503125537649825</v>
      </c>
      <c r="L17" s="473">
        <f t="shared" si="1"/>
        <v>0.5571666666666667</v>
      </c>
    </row>
    <row r="18" spans="1:16" x14ac:dyDescent="0.25">
      <c r="A18" s="241" t="s">
        <v>163</v>
      </c>
      <c r="B18" s="698"/>
      <c r="C18" s="699"/>
      <c r="D18" s="700"/>
      <c r="E18" s="614">
        <v>2048</v>
      </c>
      <c r="F18" s="242">
        <v>7000</v>
      </c>
      <c r="G18" s="242">
        <v>2882</v>
      </c>
      <c r="H18" s="242">
        <v>2048</v>
      </c>
      <c r="I18" s="240">
        <v>7000</v>
      </c>
      <c r="J18" s="242">
        <v>2882</v>
      </c>
      <c r="K18" s="239">
        <f t="shared" si="0"/>
        <v>1.4072265625</v>
      </c>
      <c r="L18" s="473">
        <f t="shared" si="1"/>
        <v>0.4117142857142857</v>
      </c>
    </row>
    <row r="19" spans="1:16" x14ac:dyDescent="0.25">
      <c r="A19" s="251" t="s">
        <v>164</v>
      </c>
      <c r="B19" s="698"/>
      <c r="C19" s="699"/>
      <c r="D19" s="700"/>
      <c r="E19" s="614">
        <v>30764</v>
      </c>
      <c r="F19" s="244">
        <v>71000</v>
      </c>
      <c r="G19" s="244">
        <v>30379</v>
      </c>
      <c r="H19" s="242">
        <v>30764</v>
      </c>
      <c r="I19" s="240">
        <v>71000</v>
      </c>
      <c r="J19" s="242">
        <v>30379</v>
      </c>
      <c r="K19" s="239">
        <f t="shared" si="0"/>
        <v>0.98748537251332724</v>
      </c>
      <c r="L19" s="473">
        <f t="shared" si="1"/>
        <v>0.4278732394366197</v>
      </c>
    </row>
    <row r="20" spans="1:16" x14ac:dyDescent="0.25">
      <c r="A20" s="241" t="s">
        <v>165</v>
      </c>
      <c r="B20" s="698"/>
      <c r="C20" s="699"/>
      <c r="D20" s="700"/>
      <c r="E20" s="472">
        <v>0</v>
      </c>
      <c r="F20" s="472">
        <v>0</v>
      </c>
      <c r="G20" s="472">
        <v>0</v>
      </c>
      <c r="H20" s="472">
        <v>0</v>
      </c>
      <c r="I20" s="245">
        <v>0</v>
      </c>
      <c r="J20" s="472">
        <v>0</v>
      </c>
      <c r="K20" s="573" t="str">
        <f t="shared" si="0"/>
        <v xml:space="preserve"> </v>
      </c>
      <c r="L20" s="473" t="str">
        <f t="shared" si="1"/>
        <v xml:space="preserve"> </v>
      </c>
    </row>
    <row r="21" spans="1:16" ht="16.5" thickBot="1" x14ac:dyDescent="0.3">
      <c r="A21" s="571" t="s">
        <v>282</v>
      </c>
      <c r="B21" s="698"/>
      <c r="C21" s="699"/>
      <c r="D21" s="700"/>
      <c r="E21" s="574">
        <v>90</v>
      </c>
      <c r="F21" s="574">
        <v>0</v>
      </c>
      <c r="G21" s="574">
        <v>0</v>
      </c>
      <c r="H21" s="574">
        <v>90</v>
      </c>
      <c r="I21" s="574">
        <v>0</v>
      </c>
      <c r="J21" s="574">
        <v>0</v>
      </c>
      <c r="K21" s="575">
        <f t="shared" ref="K21" si="2">IFERROR(J21/H21," ")</f>
        <v>0</v>
      </c>
      <c r="L21" s="473" t="str">
        <f t="shared" ref="L21" si="3">IFERROR(J21/I21," ")</f>
        <v xml:space="preserve"> </v>
      </c>
    </row>
    <row r="22" spans="1:16" ht="27" customHeight="1" thickBot="1" x14ac:dyDescent="0.3">
      <c r="A22" s="246" t="s">
        <v>166</v>
      </c>
      <c r="B22" s="701"/>
      <c r="C22" s="702"/>
      <c r="D22" s="703"/>
      <c r="E22" s="249">
        <v>51673</v>
      </c>
      <c r="F22" s="249">
        <v>137500</v>
      </c>
      <c r="G22" s="249">
        <v>67165</v>
      </c>
      <c r="H22" s="249">
        <v>51673</v>
      </c>
      <c r="I22" s="249">
        <v>137500</v>
      </c>
      <c r="J22" s="249">
        <v>67165</v>
      </c>
      <c r="K22" s="248">
        <f t="shared" si="0"/>
        <v>1.2998084105819288</v>
      </c>
      <c r="L22" s="474">
        <f t="shared" si="1"/>
        <v>0.48847272727272728</v>
      </c>
    </row>
    <row r="23" spans="1:16" s="243" customFormat="1" ht="27" customHeight="1" thickBot="1" x14ac:dyDescent="0.3">
      <c r="A23" s="252" t="s">
        <v>167</v>
      </c>
      <c r="B23" s="249">
        <v>428158</v>
      </c>
      <c r="C23" s="249">
        <v>948448</v>
      </c>
      <c r="D23" s="249">
        <v>466725</v>
      </c>
      <c r="E23" s="249">
        <v>51673</v>
      </c>
      <c r="F23" s="249">
        <v>137500</v>
      </c>
      <c r="G23" s="249">
        <v>67165</v>
      </c>
      <c r="H23" s="249">
        <v>479831</v>
      </c>
      <c r="I23" s="249">
        <v>1085948</v>
      </c>
      <c r="J23" s="249">
        <v>533890</v>
      </c>
      <c r="K23" s="248">
        <f t="shared" si="0"/>
        <v>1.1126625832845314</v>
      </c>
      <c r="L23" s="474">
        <f t="shared" si="1"/>
        <v>0.49163495857996886</v>
      </c>
      <c r="O23" s="230"/>
      <c r="P23" s="230"/>
    </row>
    <row r="24" spans="1:16" s="253" customFormat="1" x14ac:dyDescent="0.2">
      <c r="A24" s="20"/>
    </row>
    <row r="25" spans="1:16" s="253" customFormat="1" x14ac:dyDescent="0.25">
      <c r="A25" s="634" t="s">
        <v>288</v>
      </c>
      <c r="D25" s="254"/>
    </row>
    <row r="26" spans="1:16" s="243" customFormat="1" x14ac:dyDescent="0.25">
      <c r="A26" s="69"/>
      <c r="B26" s="69"/>
      <c r="C26" s="69"/>
      <c r="D26" s="228"/>
      <c r="E26" s="255"/>
      <c r="F26" s="255"/>
      <c r="G26" s="69"/>
    </row>
    <row r="27" spans="1:16" s="243" customFormat="1" x14ac:dyDescent="0.25">
      <c r="A27" s="69"/>
      <c r="B27" s="69"/>
      <c r="C27" s="69"/>
      <c r="D27" s="228"/>
      <c r="E27" s="255"/>
      <c r="F27" s="255"/>
      <c r="G27" s="69"/>
    </row>
    <row r="28" spans="1:16" s="243" customFormat="1" x14ac:dyDescent="0.25">
      <c r="A28" s="69"/>
      <c r="B28" s="69"/>
      <c r="C28" s="69"/>
      <c r="D28" s="228"/>
      <c r="E28" s="255"/>
      <c r="F28" s="255"/>
      <c r="G28" s="69"/>
    </row>
    <row r="29" spans="1:16" s="243" customFormat="1" x14ac:dyDescent="0.25">
      <c r="A29" s="68"/>
      <c r="B29" s="68"/>
      <c r="C29" s="68"/>
      <c r="D29" s="228"/>
      <c r="E29" s="255"/>
      <c r="F29" s="255"/>
      <c r="G29" s="68"/>
    </row>
    <row r="30" spans="1:16" x14ac:dyDescent="0.25">
      <c r="A30" s="256"/>
      <c r="B30" s="257"/>
      <c r="C30" s="257"/>
      <c r="D30" s="257"/>
      <c r="E30" s="257"/>
      <c r="F30" s="644"/>
      <c r="G30" s="255"/>
    </row>
    <row r="31" spans="1:16" x14ac:dyDescent="0.25">
      <c r="A31" s="255"/>
      <c r="B31" s="257"/>
      <c r="C31" s="257"/>
      <c r="D31" s="257"/>
      <c r="E31" s="257"/>
      <c r="F31" s="257"/>
      <c r="G31" s="255"/>
    </row>
    <row r="32" spans="1:16" x14ac:dyDescent="0.25">
      <c r="A32" s="255"/>
      <c r="B32" s="257"/>
      <c r="C32" s="257"/>
      <c r="D32" s="257"/>
      <c r="E32" s="257"/>
      <c r="F32" s="257"/>
      <c r="G32" s="255"/>
    </row>
    <row r="33" spans="1:7" x14ac:dyDescent="0.25">
      <c r="A33" s="256"/>
      <c r="B33" s="257"/>
      <c r="C33" s="257"/>
      <c r="D33" s="257"/>
      <c r="E33" s="257"/>
      <c r="F33" s="257"/>
      <c r="G33" s="255"/>
    </row>
    <row r="34" spans="1:7" s="258" customFormat="1" x14ac:dyDescent="0.25">
      <c r="A34" s="256"/>
      <c r="G34" s="255"/>
    </row>
    <row r="35" spans="1:7" x14ac:dyDescent="0.25">
      <c r="B35" s="257"/>
      <c r="C35" s="257"/>
      <c r="D35" s="257"/>
      <c r="E35" s="257"/>
      <c r="F35" s="257"/>
      <c r="G35" s="257"/>
    </row>
    <row r="36" spans="1:7" x14ac:dyDescent="0.25">
      <c r="B36" s="257" t="s">
        <v>119</v>
      </c>
      <c r="C36" s="257"/>
      <c r="D36" s="257"/>
      <c r="E36" s="257"/>
      <c r="F36" s="257"/>
      <c r="G36" s="257"/>
    </row>
    <row r="37" spans="1:7" x14ac:dyDescent="0.25">
      <c r="B37" s="257"/>
      <c r="C37" s="257"/>
      <c r="D37" s="257"/>
      <c r="E37" s="257"/>
      <c r="F37" s="257"/>
      <c r="G37" s="257"/>
    </row>
    <row r="38" spans="1:7" x14ac:dyDescent="0.25">
      <c r="A38" s="256"/>
      <c r="B38" s="257"/>
      <c r="C38" s="257"/>
      <c r="D38" s="257"/>
      <c r="E38" s="257"/>
      <c r="F38" s="257"/>
      <c r="G38" s="257"/>
    </row>
    <row r="39" spans="1:7" x14ac:dyDescent="0.25">
      <c r="A39" s="260"/>
      <c r="B39" s="257"/>
      <c r="C39" s="257"/>
      <c r="D39" s="257"/>
      <c r="E39" s="257"/>
      <c r="F39" s="257"/>
      <c r="G39" s="257"/>
    </row>
    <row r="40" spans="1:7" x14ac:dyDescent="0.25">
      <c r="B40" s="257"/>
      <c r="C40" s="257"/>
      <c r="D40" s="257"/>
      <c r="E40" s="257"/>
      <c r="F40" s="257"/>
      <c r="G40" s="257"/>
    </row>
    <row r="41" spans="1:7" x14ac:dyDescent="0.25">
      <c r="B41" s="257"/>
      <c r="C41" s="257"/>
      <c r="D41" s="257"/>
      <c r="E41" s="257"/>
      <c r="F41" s="257"/>
      <c r="G41" s="257"/>
    </row>
    <row r="42" spans="1:7" x14ac:dyDescent="0.25">
      <c r="A42" s="255"/>
      <c r="B42" s="257"/>
      <c r="C42" s="257"/>
      <c r="D42" s="257"/>
      <c r="E42" s="257"/>
      <c r="F42" s="257"/>
      <c r="G42" s="257"/>
    </row>
    <row r="43" spans="1:7" x14ac:dyDescent="0.25">
      <c r="B43" s="257"/>
      <c r="C43" s="257"/>
      <c r="D43" s="257"/>
      <c r="E43" s="257"/>
      <c r="F43" s="257"/>
      <c r="G43" s="257"/>
    </row>
    <row r="44" spans="1:7" x14ac:dyDescent="0.25">
      <c r="A44" s="256"/>
      <c r="B44" s="257"/>
      <c r="C44" s="257"/>
      <c r="D44" s="257"/>
      <c r="E44" s="257"/>
      <c r="F44" s="257"/>
      <c r="G44" s="257"/>
    </row>
    <row r="45" spans="1:7" x14ac:dyDescent="0.25">
      <c r="B45" s="257"/>
      <c r="C45" s="257"/>
      <c r="D45" s="257"/>
      <c r="E45" s="257"/>
      <c r="F45" s="257"/>
      <c r="G45" s="257"/>
    </row>
    <row r="46" spans="1:7" x14ac:dyDescent="0.25">
      <c r="A46" s="256"/>
      <c r="B46" s="257"/>
      <c r="C46" s="257"/>
      <c r="D46" s="257"/>
      <c r="E46" s="257"/>
      <c r="F46" s="257"/>
      <c r="G46" s="257"/>
    </row>
    <row r="47" spans="1:7" x14ac:dyDescent="0.25">
      <c r="B47" s="257"/>
      <c r="C47" s="257"/>
      <c r="D47" s="257"/>
      <c r="E47" s="257"/>
      <c r="F47" s="257"/>
      <c r="G47" s="257"/>
    </row>
    <row r="48" spans="1:7" x14ac:dyDescent="0.25">
      <c r="B48" s="257"/>
      <c r="C48" s="257"/>
      <c r="D48" s="257"/>
      <c r="E48" s="257"/>
      <c r="F48" s="257"/>
      <c r="G48" s="257"/>
    </row>
  </sheetData>
  <mergeCells count="8">
    <mergeCell ref="B15:D22"/>
    <mergeCell ref="E9:G14"/>
    <mergeCell ref="A3:L3"/>
    <mergeCell ref="A4:L4"/>
    <mergeCell ref="A7:A8"/>
    <mergeCell ref="B7:D7"/>
    <mergeCell ref="E7:G7"/>
    <mergeCell ref="H7:L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2" orientation="landscape" r:id="rId1"/>
  <headerFooter alignWithMargins="0">
    <oddHeader>&amp;L&amp;10VASIVÍZ ZRt.&amp;R&amp;10 2018. július 31.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2"/>
  <sheetViews>
    <sheetView zoomScale="90" zoomScaleNormal="90" workbookViewId="0">
      <selection activeCell="T28" sqref="T28"/>
    </sheetView>
  </sheetViews>
  <sheetFormatPr defaultColWidth="7" defaultRowHeight="15.75" x14ac:dyDescent="0.25"/>
  <cols>
    <col min="1" max="1" width="7" style="287" customWidth="1"/>
    <col min="2" max="2" width="34.625" style="262" bestFit="1" customWidth="1"/>
    <col min="3" max="3" width="10.875" style="262" customWidth="1"/>
    <col min="4" max="4" width="10.375" style="262" customWidth="1"/>
    <col min="5" max="5" width="11.125" style="39" customWidth="1"/>
    <col min="6" max="6" width="11.875" style="39" customWidth="1"/>
    <col min="7" max="7" width="11.125" style="262" customWidth="1"/>
    <col min="8" max="8" width="10.125" style="262" customWidth="1"/>
    <col min="9" max="16384" width="7" style="262"/>
  </cols>
  <sheetData>
    <row r="2" spans="1:9" x14ac:dyDescent="0.25">
      <c r="A2" s="261"/>
      <c r="B2" s="261"/>
    </row>
    <row r="3" spans="1:9" s="263" customFormat="1" ht="18.75" x14ac:dyDescent="0.3">
      <c r="A3" s="711" t="s">
        <v>259</v>
      </c>
      <c r="B3" s="711"/>
      <c r="C3" s="711"/>
      <c r="D3" s="711"/>
      <c r="E3" s="711"/>
      <c r="F3" s="711"/>
      <c r="G3" s="711"/>
    </row>
    <row r="4" spans="1:9" s="264" customFormat="1" ht="18.75" x14ac:dyDescent="0.3">
      <c r="A4" s="711" t="s">
        <v>306</v>
      </c>
      <c r="B4" s="711"/>
      <c r="C4" s="711"/>
      <c r="D4" s="711"/>
      <c r="E4" s="711"/>
      <c r="F4" s="711"/>
      <c r="G4" s="711"/>
    </row>
    <row r="5" spans="1:9" x14ac:dyDescent="0.25">
      <c r="A5" s="265"/>
      <c r="B5" s="265"/>
    </row>
    <row r="6" spans="1:9" ht="16.5" thickBot="1" x14ac:dyDescent="0.3">
      <c r="A6" s="265"/>
      <c r="B6" s="265"/>
      <c r="G6" s="475" t="s">
        <v>47</v>
      </c>
    </row>
    <row r="7" spans="1:9" ht="48" thickBot="1" x14ac:dyDescent="0.3">
      <c r="A7" s="476" t="s">
        <v>168</v>
      </c>
      <c r="B7" s="477" t="s">
        <v>0</v>
      </c>
      <c r="C7" s="477" t="s">
        <v>307</v>
      </c>
      <c r="D7" s="477" t="s">
        <v>290</v>
      </c>
      <c r="E7" s="477" t="s">
        <v>308</v>
      </c>
      <c r="F7" s="477" t="s">
        <v>291</v>
      </c>
      <c r="G7" s="478" t="s">
        <v>150</v>
      </c>
    </row>
    <row r="8" spans="1:9" s="270" customFormat="1" ht="25.5" customHeight="1" thickBot="1" x14ac:dyDescent="0.3">
      <c r="A8" s="267" t="s">
        <v>1</v>
      </c>
      <c r="B8" s="268" t="s">
        <v>169</v>
      </c>
      <c r="C8" s="269">
        <v>107280</v>
      </c>
      <c r="D8" s="269">
        <v>89983</v>
      </c>
      <c r="E8" s="269">
        <v>90573</v>
      </c>
      <c r="F8" s="484">
        <f>IFERROR(E8/C8," ")</f>
        <v>0.84426733780760621</v>
      </c>
      <c r="G8" s="480">
        <f>IFERROR(E8/D8," ")</f>
        <v>1.0065567940611004</v>
      </c>
    </row>
    <row r="9" spans="1:9" ht="25.5" customHeight="1" x14ac:dyDescent="0.25">
      <c r="A9" s="271" t="s">
        <v>3</v>
      </c>
      <c r="B9" s="272" t="s">
        <v>170</v>
      </c>
      <c r="C9" s="273">
        <v>321399</v>
      </c>
      <c r="D9" s="273">
        <v>640000</v>
      </c>
      <c r="E9" s="273">
        <v>330376</v>
      </c>
      <c r="F9" s="187">
        <f t="shared" ref="F9:F13" si="0">IFERROR(E9/C9," ")</f>
        <v>1.0279310140977413</v>
      </c>
      <c r="G9" s="481">
        <f t="shared" ref="G9:G13" si="1">IFERROR(E9/D9," ")</f>
        <v>0.51621249999999996</v>
      </c>
      <c r="I9" s="270"/>
    </row>
    <row r="10" spans="1:9" ht="25.5" customHeight="1" x14ac:dyDescent="0.25">
      <c r="A10" s="274" t="s">
        <v>6</v>
      </c>
      <c r="B10" s="275" t="s">
        <v>171</v>
      </c>
      <c r="C10" s="276">
        <v>1948</v>
      </c>
      <c r="D10" s="276">
        <v>5000</v>
      </c>
      <c r="E10" s="276">
        <v>2404</v>
      </c>
      <c r="F10" s="198">
        <f t="shared" si="0"/>
        <v>1.2340862422997947</v>
      </c>
      <c r="G10" s="197">
        <f t="shared" si="1"/>
        <v>0.48080000000000001</v>
      </c>
      <c r="I10" s="270"/>
    </row>
    <row r="11" spans="1:9" ht="25.5" customHeight="1" x14ac:dyDescent="0.25">
      <c r="A11" s="274" t="s">
        <v>7</v>
      </c>
      <c r="B11" s="275" t="s">
        <v>172</v>
      </c>
      <c r="C11" s="276">
        <v>309983</v>
      </c>
      <c r="D11" s="276">
        <v>640000</v>
      </c>
      <c r="E11" s="378">
        <v>302973</v>
      </c>
      <c r="F11" s="198">
        <f t="shared" si="0"/>
        <v>0.97738585664375144</v>
      </c>
      <c r="G11" s="197">
        <f t="shared" si="1"/>
        <v>0.4733953125</v>
      </c>
      <c r="I11" s="270"/>
    </row>
    <row r="12" spans="1:9" ht="25.5" customHeight="1" thickBot="1" x14ac:dyDescent="0.3">
      <c r="A12" s="278" t="s">
        <v>37</v>
      </c>
      <c r="B12" s="279" t="s">
        <v>173</v>
      </c>
      <c r="C12" s="280">
        <v>4025</v>
      </c>
      <c r="D12" s="280">
        <v>9000</v>
      </c>
      <c r="E12" s="280">
        <v>4890</v>
      </c>
      <c r="F12" s="281">
        <f t="shared" si="0"/>
        <v>1.2149068322981367</v>
      </c>
      <c r="G12" s="482">
        <f t="shared" si="1"/>
        <v>0.54333333333333333</v>
      </c>
      <c r="I12" s="270"/>
    </row>
    <row r="13" spans="1:9" s="286" customFormat="1" ht="25.5" customHeight="1" thickBot="1" x14ac:dyDescent="0.3">
      <c r="A13" s="282" t="s">
        <v>26</v>
      </c>
      <c r="B13" s="283" t="s">
        <v>174</v>
      </c>
      <c r="C13" s="284">
        <v>116619</v>
      </c>
      <c r="D13" s="284">
        <v>85983</v>
      </c>
      <c r="E13" s="284">
        <v>115490</v>
      </c>
      <c r="F13" s="285">
        <f t="shared" si="0"/>
        <v>0.99031890172270387</v>
      </c>
      <c r="G13" s="483">
        <f t="shared" si="1"/>
        <v>1.343172487584755</v>
      </c>
      <c r="I13" s="270"/>
    </row>
    <row r="15" spans="1:9" x14ac:dyDescent="0.25">
      <c r="A15" s="266"/>
    </row>
    <row r="32" spans="2:2" x14ac:dyDescent="0.25">
      <c r="B32" s="262" t="s">
        <v>119</v>
      </c>
    </row>
  </sheetData>
  <mergeCells count="2">
    <mergeCell ref="A3:G3"/>
    <mergeCell ref="A4:G4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&amp;L&amp;10VASIVÍZ ZRt.&amp;R&amp;10 2018. július 31.</oddHeader>
  </headerFooter>
  <rowBreaks count="1" manualBreakCount="1">
    <brk id="1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7"/>
  <sheetViews>
    <sheetView zoomScale="90" zoomScaleNormal="90" workbookViewId="0">
      <selection activeCell="A3" sqref="A3:G3"/>
    </sheetView>
  </sheetViews>
  <sheetFormatPr defaultColWidth="7" defaultRowHeight="15.75" x14ac:dyDescent="0.25"/>
  <cols>
    <col min="1" max="1" width="40.625" style="12" customWidth="1"/>
    <col min="2" max="2" width="10.5" style="288" customWidth="1"/>
    <col min="3" max="3" width="12.625" style="50" customWidth="1"/>
    <col min="4" max="4" width="11.25" style="50" customWidth="1"/>
    <col min="5" max="5" width="11.75" style="12" customWidth="1"/>
    <col min="6" max="7" width="11.25" style="12" customWidth="1"/>
    <col min="8" max="9" width="7" style="12"/>
    <col min="10" max="10" width="10.875" style="12" bestFit="1" customWidth="1"/>
    <col min="11" max="16384" width="7" style="12"/>
  </cols>
  <sheetData>
    <row r="2" spans="1:10" x14ac:dyDescent="0.25">
      <c r="A2" s="288"/>
    </row>
    <row r="3" spans="1:10" s="51" customFormat="1" ht="18.75" x14ac:dyDescent="0.3">
      <c r="A3" s="712" t="s">
        <v>260</v>
      </c>
      <c r="B3" s="712"/>
      <c r="C3" s="712"/>
      <c r="D3" s="712"/>
      <c r="E3" s="712"/>
      <c r="F3" s="712"/>
      <c r="G3" s="712"/>
    </row>
    <row r="4" spans="1:10" s="51" customFormat="1" ht="18.75" x14ac:dyDescent="0.25">
      <c r="A4" s="713" t="s">
        <v>306</v>
      </c>
      <c r="B4" s="713"/>
      <c r="C4" s="713"/>
      <c r="D4" s="713"/>
      <c r="E4" s="713"/>
      <c r="F4" s="713"/>
      <c r="G4" s="713"/>
    </row>
    <row r="5" spans="1:10" x14ac:dyDescent="0.25">
      <c r="A5" s="51"/>
      <c r="B5" s="289"/>
    </row>
    <row r="6" spans="1:10" ht="16.5" thickBot="1" x14ac:dyDescent="0.3"/>
    <row r="7" spans="1:10" ht="47.25" x14ac:dyDescent="0.25">
      <c r="A7" s="464" t="s">
        <v>0</v>
      </c>
      <c r="B7" s="465" t="s">
        <v>175</v>
      </c>
      <c r="C7" s="651" t="s">
        <v>307</v>
      </c>
      <c r="D7" s="651" t="s">
        <v>290</v>
      </c>
      <c r="E7" s="651" t="s">
        <v>308</v>
      </c>
      <c r="F7" s="651" t="s">
        <v>291</v>
      </c>
      <c r="G7" s="652" t="s">
        <v>150</v>
      </c>
    </row>
    <row r="8" spans="1:10" ht="21" customHeight="1" x14ac:dyDescent="0.25">
      <c r="A8" s="290"/>
      <c r="B8" s="463"/>
      <c r="C8" s="52"/>
      <c r="D8" s="52"/>
      <c r="E8" s="53"/>
      <c r="F8" s="291"/>
      <c r="G8" s="292"/>
    </row>
    <row r="9" spans="1:10" x14ac:dyDescent="0.25">
      <c r="A9" s="293" t="s">
        <v>176</v>
      </c>
      <c r="B9" s="294"/>
      <c r="C9" s="52"/>
      <c r="D9" s="52"/>
      <c r="E9" s="53"/>
      <c r="F9" s="53"/>
      <c r="G9" s="292"/>
    </row>
    <row r="10" spans="1:10" s="300" customFormat="1" x14ac:dyDescent="0.25">
      <c r="A10" s="295" t="s">
        <v>177</v>
      </c>
      <c r="B10" s="296" t="s">
        <v>178</v>
      </c>
      <c r="C10" s="487">
        <v>601</v>
      </c>
      <c r="D10" s="297">
        <v>607</v>
      </c>
      <c r="E10" s="298">
        <v>589</v>
      </c>
      <c r="F10" s="299">
        <f>IFERROR(E10/C10," ")</f>
        <v>0.98003327787021632</v>
      </c>
      <c r="G10" s="218">
        <f>IFERROR(E10/D10," ")</f>
        <v>0.97034596375617788</v>
      </c>
    </row>
    <row r="11" spans="1:10" s="300" customFormat="1" ht="16.5" thickBot="1" x14ac:dyDescent="0.3">
      <c r="A11" s="301" t="s">
        <v>179</v>
      </c>
      <c r="B11" s="302" t="s">
        <v>178</v>
      </c>
      <c r="C11" s="488">
        <v>16</v>
      </c>
      <c r="D11" s="303">
        <v>13</v>
      </c>
      <c r="E11" s="304">
        <v>11</v>
      </c>
      <c r="F11" s="305">
        <f t="shared" ref="F11:F20" si="0">IFERROR(E11/C11," ")</f>
        <v>0.6875</v>
      </c>
      <c r="G11" s="219">
        <f t="shared" ref="G11:G20" si="1">IFERROR(E11/D11," ")</f>
        <v>0.84615384615384615</v>
      </c>
    </row>
    <row r="12" spans="1:10" s="311" customFormat="1" ht="35.25" customHeight="1" thickBot="1" x14ac:dyDescent="0.3">
      <c r="A12" s="306" t="s">
        <v>180</v>
      </c>
      <c r="B12" s="307" t="s">
        <v>178</v>
      </c>
      <c r="C12" s="308">
        <v>617</v>
      </c>
      <c r="D12" s="308">
        <v>620</v>
      </c>
      <c r="E12" s="308">
        <v>600</v>
      </c>
      <c r="F12" s="309">
        <f t="shared" si="0"/>
        <v>0.97244732576985415</v>
      </c>
      <c r="G12" s="310">
        <f t="shared" si="1"/>
        <v>0.967741935483871</v>
      </c>
      <c r="J12" s="300"/>
    </row>
    <row r="13" spans="1:10" x14ac:dyDescent="0.25">
      <c r="A13" s="312"/>
      <c r="B13" s="294"/>
      <c r="C13" s="313"/>
      <c r="D13" s="313"/>
      <c r="E13" s="314"/>
      <c r="F13" s="315"/>
      <c r="G13" s="485" t="str">
        <f t="shared" si="1"/>
        <v xml:space="preserve"> </v>
      </c>
      <c r="J13" s="300"/>
    </row>
    <row r="14" spans="1:10" s="50" customFormat="1" x14ac:dyDescent="0.25">
      <c r="A14" s="293" t="s">
        <v>181</v>
      </c>
      <c r="B14" s="316"/>
      <c r="C14" s="317"/>
      <c r="D14" s="317"/>
      <c r="E14" s="318"/>
      <c r="F14" s="319"/>
      <c r="G14" s="486" t="str">
        <f t="shared" si="1"/>
        <v xml:space="preserve"> </v>
      </c>
      <c r="J14" s="300"/>
    </row>
    <row r="15" spans="1:10" s="300" customFormat="1" x14ac:dyDescent="0.25">
      <c r="A15" s="295" t="s">
        <v>182</v>
      </c>
      <c r="B15" s="296" t="s">
        <v>151</v>
      </c>
      <c r="C15" s="489">
        <v>916761</v>
      </c>
      <c r="D15" s="320">
        <v>2061021</v>
      </c>
      <c r="E15" s="320">
        <v>975012</v>
      </c>
      <c r="F15" s="299">
        <f t="shared" si="0"/>
        <v>1.0635400066102287</v>
      </c>
      <c r="G15" s="218">
        <f t="shared" si="1"/>
        <v>0.47307232677396299</v>
      </c>
    </row>
    <row r="16" spans="1:10" s="300" customFormat="1" x14ac:dyDescent="0.25">
      <c r="A16" s="295" t="s">
        <v>183</v>
      </c>
      <c r="B16" s="296" t="s">
        <v>151</v>
      </c>
      <c r="C16" s="489">
        <v>15413</v>
      </c>
      <c r="D16" s="320">
        <v>29109</v>
      </c>
      <c r="E16" s="320">
        <v>14501</v>
      </c>
      <c r="F16" s="299">
        <f t="shared" si="0"/>
        <v>0.94082917018101597</v>
      </c>
      <c r="G16" s="218">
        <f t="shared" si="1"/>
        <v>0.49816208045621629</v>
      </c>
    </row>
    <row r="17" spans="1:10" s="300" customFormat="1" x14ac:dyDescent="0.25">
      <c r="A17" s="295" t="s">
        <v>184</v>
      </c>
      <c r="B17" s="296" t="s">
        <v>151</v>
      </c>
      <c r="C17" s="489">
        <v>0</v>
      </c>
      <c r="D17" s="320">
        <v>0</v>
      </c>
      <c r="E17" s="320">
        <v>0</v>
      </c>
      <c r="F17" s="299" t="str">
        <f t="shared" si="0"/>
        <v xml:space="preserve"> </v>
      </c>
      <c r="G17" s="218" t="str">
        <f t="shared" si="1"/>
        <v xml:space="preserve"> </v>
      </c>
    </row>
    <row r="18" spans="1:10" s="300" customFormat="1" x14ac:dyDescent="0.25">
      <c r="A18" s="295" t="s">
        <v>185</v>
      </c>
      <c r="B18" s="296" t="s">
        <v>151</v>
      </c>
      <c r="C18" s="489">
        <v>9536</v>
      </c>
      <c r="D18" s="320">
        <v>19195</v>
      </c>
      <c r="E18" s="320">
        <v>10054</v>
      </c>
      <c r="F18" s="299">
        <f t="shared" si="0"/>
        <v>1.0543204697986577</v>
      </c>
      <c r="G18" s="218">
        <f t="shared" si="1"/>
        <v>0.52378223495702003</v>
      </c>
    </row>
    <row r="19" spans="1:10" s="300" customFormat="1" ht="16.5" thickBot="1" x14ac:dyDescent="0.3">
      <c r="A19" s="301" t="s">
        <v>186</v>
      </c>
      <c r="B19" s="302" t="s">
        <v>151</v>
      </c>
      <c r="C19" s="490">
        <v>0</v>
      </c>
      <c r="D19" s="490">
        <v>0</v>
      </c>
      <c r="E19" s="321">
        <v>0</v>
      </c>
      <c r="F19" s="305" t="str">
        <f t="shared" si="0"/>
        <v xml:space="preserve"> </v>
      </c>
      <c r="G19" s="219" t="str">
        <f t="shared" si="1"/>
        <v xml:space="preserve"> </v>
      </c>
    </row>
    <row r="20" spans="1:10" s="311" customFormat="1" ht="35.25" customHeight="1" thickBot="1" x14ac:dyDescent="0.3">
      <c r="A20" s="306" t="s">
        <v>187</v>
      </c>
      <c r="B20" s="307" t="s">
        <v>151</v>
      </c>
      <c r="C20" s="308">
        <v>941710</v>
      </c>
      <c r="D20" s="308">
        <v>2109325</v>
      </c>
      <c r="E20" s="308">
        <v>999567</v>
      </c>
      <c r="F20" s="309">
        <f t="shared" si="0"/>
        <v>1.0614382347007041</v>
      </c>
      <c r="G20" s="310">
        <f t="shared" si="1"/>
        <v>0.4738800327118865</v>
      </c>
      <c r="J20" s="322"/>
    </row>
    <row r="21" spans="1:10" s="311" customFormat="1" x14ac:dyDescent="0.25">
      <c r="A21" s="323"/>
      <c r="B21" s="324"/>
      <c r="C21" s="325"/>
      <c r="D21" s="325"/>
      <c r="E21" s="642"/>
      <c r="F21" s="326"/>
      <c r="G21" s="326"/>
      <c r="J21" s="300"/>
    </row>
    <row r="22" spans="1:10" s="311" customFormat="1" x14ac:dyDescent="0.25">
      <c r="A22" s="634" t="s">
        <v>288</v>
      </c>
      <c r="B22" s="324"/>
      <c r="C22" s="325"/>
      <c r="D22" s="325"/>
      <c r="E22" s="325"/>
      <c r="F22" s="326"/>
      <c r="G22" s="326"/>
      <c r="J22" s="300"/>
    </row>
    <row r="23" spans="1:10" s="311" customFormat="1" x14ac:dyDescent="0.25">
      <c r="A23" s="323"/>
      <c r="B23" s="324"/>
      <c r="C23" s="325"/>
      <c r="D23" s="325"/>
      <c r="E23" s="325"/>
      <c r="F23" s="326"/>
      <c r="G23" s="326"/>
      <c r="J23" s="300"/>
    </row>
    <row r="24" spans="1:10" s="311" customFormat="1" x14ac:dyDescent="0.25">
      <c r="A24" s="12" t="s">
        <v>188</v>
      </c>
      <c r="B24" s="324"/>
      <c r="C24" s="325"/>
      <c r="D24" s="325"/>
      <c r="E24" s="325"/>
      <c r="F24" s="326"/>
      <c r="G24" s="326"/>
      <c r="J24" s="300"/>
    </row>
    <row r="25" spans="1:10" x14ac:dyDescent="0.25">
      <c r="E25" s="327"/>
      <c r="F25" s="327"/>
      <c r="J25" s="300"/>
    </row>
    <row r="26" spans="1:10" x14ac:dyDescent="0.25">
      <c r="C26" s="328"/>
      <c r="D26" s="328"/>
      <c r="G26" s="39"/>
    </row>
    <row r="27" spans="1:10" x14ac:dyDescent="0.25">
      <c r="A27" s="25"/>
      <c r="C27" s="328"/>
      <c r="D27" s="328"/>
    </row>
    <row r="37" spans="2:2" x14ac:dyDescent="0.25">
      <c r="B37" s="288" t="s">
        <v>119</v>
      </c>
    </row>
  </sheetData>
  <mergeCells count="2">
    <mergeCell ref="A3:G3"/>
    <mergeCell ref="A4:G4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&amp;L&amp;10VASIVÍZ ZRt.&amp;R&amp;10 2018. július 31.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12</vt:i4>
      </vt:variant>
    </vt:vector>
  </HeadingPairs>
  <TitlesOfParts>
    <vt:vector size="24" baseType="lpstr">
      <vt:lpstr>Főlap</vt:lpstr>
      <vt:lpstr>Mennyiség</vt:lpstr>
      <vt:lpstr>Term.ért. és eredmény</vt:lpstr>
      <vt:lpstr>Bevétel</vt:lpstr>
      <vt:lpstr>Költség, ráford.</vt:lpstr>
      <vt:lpstr>Anyag,energia </vt:lpstr>
      <vt:lpstr>Tárgyi eszk.fennt.</vt:lpstr>
      <vt:lpstr>Készletgazd.</vt:lpstr>
      <vt:lpstr>Létszám, bér</vt:lpstr>
      <vt:lpstr>Személyi jell.kif.</vt:lpstr>
      <vt:lpstr>Beruházás</vt:lpstr>
      <vt:lpstr>Építés</vt:lpstr>
      <vt:lpstr>'Anyag,energia '!Nyomtatási_terület</vt:lpstr>
      <vt:lpstr>Beruházás!Nyomtatási_terület</vt:lpstr>
      <vt:lpstr>Bevétel!Nyomtatási_terület</vt:lpstr>
      <vt:lpstr>Építés!Nyomtatási_terület</vt:lpstr>
      <vt:lpstr>Főlap!Nyomtatási_terület</vt:lpstr>
      <vt:lpstr>Készletgazd.!Nyomtatási_terület</vt:lpstr>
      <vt:lpstr>'Költség, ráford.'!Nyomtatási_terület</vt:lpstr>
      <vt:lpstr>'Létszám, bér'!Nyomtatási_terület</vt:lpstr>
      <vt:lpstr>Mennyiség!Nyomtatási_terület</vt:lpstr>
      <vt:lpstr>'Személyi jell.kif.'!Nyomtatási_terület</vt:lpstr>
      <vt:lpstr>'Tárgyi eszk.fennt.'!Nyomtatási_terület</vt:lpstr>
      <vt:lpstr>'Term.ért. és eredmény'!Nyomtatási_terület</vt:lpstr>
    </vt:vector>
  </TitlesOfParts>
  <Company>VASIVÍZ Rt.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Temesi Lajosné</dc:creator>
  <cp:lastModifiedBy>Wágner Gabriella</cp:lastModifiedBy>
  <cp:lastPrinted>2018-08-16T11:05:00Z</cp:lastPrinted>
  <dcterms:created xsi:type="dcterms:W3CDTF">2001-12-10T13:04:56Z</dcterms:created>
  <dcterms:modified xsi:type="dcterms:W3CDTF">2018-08-16T12:51:45Z</dcterms:modified>
</cp:coreProperties>
</file>