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User\Igazgatas\Kozos\IG, FB, KGY\IG\2018\2018.09.10_IG-FB\"/>
    </mc:Choice>
  </mc:AlternateContent>
  <bookViews>
    <workbookView xWindow="0" yWindow="0" windowWidth="24180" windowHeight="11610"/>
  </bookViews>
  <sheets>
    <sheet name="Éves beszámoló" sheetId="12" r:id="rId1"/>
    <sheet name="Leírás,Alapadatok" sheetId="10" state="hidden" r:id="rId2"/>
    <sheet name="Mérleg" sheetId="9" r:id="rId3"/>
    <sheet name="EK_Összktg" sheetId="6" r:id="rId4"/>
    <sheet name="EK_Forgalmi ktg" sheetId="11" r:id="rId5"/>
  </sheets>
  <externalReferences>
    <externalReference r:id="rId6"/>
  </externalReferences>
  <definedNames>
    <definedName name="A.II.L2" localSheetId="0">'[1]8. L.A.II.6.'!#REF!</definedName>
    <definedName name="A.II.L2">'[1]8. L.A.II.6.'!#REF!</definedName>
    <definedName name="A.III.L2." localSheetId="0">'[1]11. L.A.III.2.,4.,5.'!#REF!</definedName>
    <definedName name="A.III.L2.">'[1]11. L.A.III.2.,4.,5.'!#REF!</definedName>
    <definedName name="_xlnm.Print_Area" localSheetId="4">'EK_Forgalmi ktg'!$A$1:$G$79</definedName>
    <definedName name="_xlnm.Print_Area" localSheetId="3">EK_Összktg!$A$1:$G$83</definedName>
    <definedName name="_xlnm.Print_Area" localSheetId="2">Mérleg!$A$1:$G$183</definedName>
  </definedNames>
  <calcPr calcId="152511"/>
</workbook>
</file>

<file path=xl/calcChain.xml><?xml version="1.0" encoding="utf-8"?>
<calcChain xmlns="http://schemas.openxmlformats.org/spreadsheetml/2006/main">
  <c r="G25" i="6" l="1"/>
  <c r="G9" i="11" l="1"/>
  <c r="G46" i="11"/>
  <c r="G50" i="6"/>
  <c r="G9" i="6"/>
  <c r="G146" i="9"/>
  <c r="G107" i="9"/>
  <c r="G56" i="9"/>
  <c r="G9" i="9"/>
  <c r="G117" i="9"/>
  <c r="G110" i="9"/>
  <c r="F117" i="9"/>
  <c r="E117" i="9"/>
  <c r="E110" i="9"/>
  <c r="G121" i="9"/>
  <c r="F121" i="9"/>
  <c r="E121" i="9"/>
  <c r="A77" i="11"/>
  <c r="A34" i="11"/>
  <c r="A81" i="6"/>
  <c r="A38" i="6"/>
  <c r="A181" i="9"/>
  <c r="A135" i="9"/>
  <c r="A96" i="9"/>
  <c r="A45" i="9"/>
  <c r="E37" i="11"/>
  <c r="E1" i="11"/>
  <c r="E41" i="6"/>
  <c r="E1" i="6"/>
  <c r="E138" i="9"/>
  <c r="E99" i="9"/>
  <c r="E48" i="9"/>
  <c r="E1" i="9"/>
  <c r="F110" i="9"/>
  <c r="G126" i="9"/>
  <c r="F126" i="9"/>
  <c r="E126" i="9"/>
  <c r="G172" i="9"/>
  <c r="F172" i="9"/>
  <c r="E172" i="9"/>
  <c r="G159" i="9"/>
  <c r="F159" i="9"/>
  <c r="E159" i="9"/>
  <c r="G149" i="9"/>
  <c r="F149" i="9"/>
  <c r="E149" i="9"/>
  <c r="E142" i="9"/>
  <c r="A138" i="9"/>
  <c r="E103" i="9"/>
  <c r="A103" i="9"/>
  <c r="A102" i="9"/>
  <c r="A101" i="9"/>
  <c r="A99" i="9"/>
  <c r="F60" i="9"/>
  <c r="G86" i="9"/>
  <c r="F86" i="9"/>
  <c r="G83" i="9"/>
  <c r="F83" i="9"/>
  <c r="E83" i="9"/>
  <c r="G76" i="9"/>
  <c r="F76" i="9"/>
  <c r="E76" i="9"/>
  <c r="G67" i="9"/>
  <c r="F67" i="9"/>
  <c r="E67" i="9"/>
  <c r="G60" i="9"/>
  <c r="E60" i="9"/>
  <c r="F59" i="9"/>
  <c r="E59" i="9"/>
  <c r="F125" i="9"/>
  <c r="F176" i="9"/>
  <c r="G29" i="9"/>
  <c r="F29" i="9"/>
  <c r="E29" i="9"/>
  <c r="G21" i="9"/>
  <c r="F21" i="9"/>
  <c r="E21" i="9"/>
  <c r="E12" i="9" s="1"/>
  <c r="G13" i="9"/>
  <c r="F13" i="9"/>
  <c r="E13" i="9"/>
  <c r="F12" i="9"/>
  <c r="F90" i="9"/>
  <c r="E59" i="11"/>
  <c r="E63" i="6"/>
  <c r="G23" i="11"/>
  <c r="F23" i="11"/>
  <c r="E23" i="11"/>
  <c r="G18" i="11"/>
  <c r="F18" i="11"/>
  <c r="E18" i="11"/>
  <c r="G69" i="11"/>
  <c r="F69" i="11"/>
  <c r="G59" i="11"/>
  <c r="F59" i="11"/>
  <c r="A45" i="11"/>
  <c r="E41" i="11"/>
  <c r="A41" i="11"/>
  <c r="A40" i="11"/>
  <c r="A39" i="11"/>
  <c r="A37" i="11"/>
  <c r="G14" i="11"/>
  <c r="F14" i="11"/>
  <c r="E5" i="11"/>
  <c r="A5" i="11"/>
  <c r="A4" i="11"/>
  <c r="A3" i="11"/>
  <c r="A1" i="11"/>
  <c r="F19" i="11"/>
  <c r="F28" i="11"/>
  <c r="E14" i="11"/>
  <c r="F70" i="11"/>
  <c r="E69" i="11"/>
  <c r="E52" i="9"/>
  <c r="A52" i="9"/>
  <c r="A51" i="9"/>
  <c r="A50" i="9"/>
  <c r="A48" i="9"/>
  <c r="E5" i="9"/>
  <c r="A5" i="9"/>
  <c r="A4" i="9"/>
  <c r="A3" i="9"/>
  <c r="A1" i="9"/>
  <c r="F71" i="11"/>
  <c r="F73" i="11"/>
  <c r="F14" i="6"/>
  <c r="G63" i="6"/>
  <c r="F63" i="6"/>
  <c r="F73" i="6"/>
  <c r="G73" i="6"/>
  <c r="G29" i="6"/>
  <c r="F29" i="6"/>
  <c r="F25" i="6"/>
  <c r="G17" i="6"/>
  <c r="F17" i="6"/>
  <c r="G14" i="6"/>
  <c r="E45" i="6"/>
  <c r="E5" i="6"/>
  <c r="A41" i="6"/>
  <c r="A1" i="6"/>
  <c r="A45" i="6"/>
  <c r="A44" i="6"/>
  <c r="A43" i="6"/>
  <c r="A5" i="6"/>
  <c r="A4" i="6"/>
  <c r="A3" i="6"/>
  <c r="E73" i="6"/>
  <c r="E74" i="6"/>
  <c r="F74" i="6"/>
  <c r="F33" i="6"/>
  <c r="E29" i="6"/>
  <c r="E17" i="6"/>
  <c r="A49" i="6"/>
  <c r="F75" i="6"/>
  <c r="F77" i="6"/>
  <c r="E25" i="6"/>
  <c r="E14" i="6"/>
  <c r="E86" i="9"/>
  <c r="E125" i="9" l="1"/>
  <c r="E176" i="9" s="1"/>
  <c r="E90" i="9"/>
  <c r="G70" i="11"/>
  <c r="G19" i="11"/>
  <c r="G28" i="11" s="1"/>
  <c r="G71" i="11" s="1"/>
  <c r="G73" i="11" s="1"/>
  <c r="E70" i="11"/>
  <c r="E19" i="11"/>
  <c r="E28" i="11" s="1"/>
  <c r="E71" i="11" s="1"/>
  <c r="E73" i="11" s="1"/>
  <c r="E33" i="6"/>
  <c r="E75" i="6" s="1"/>
  <c r="E77" i="6" s="1"/>
  <c r="G125" i="9"/>
  <c r="G176" i="9" s="1"/>
  <c r="G74" i="6"/>
  <c r="G33" i="6"/>
  <c r="G59" i="9"/>
  <c r="G12" i="9"/>
  <c r="G75" i="6" l="1"/>
  <c r="G77" i="6" s="1"/>
  <c r="G90" i="9"/>
</calcChain>
</file>

<file path=xl/sharedStrings.xml><?xml version="1.0" encoding="utf-8"?>
<sst xmlns="http://schemas.openxmlformats.org/spreadsheetml/2006/main" count="369" uniqueCount="243">
  <si>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</si>
  <si>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</si>
  <si>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</si>
  <si>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</si>
  <si>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</si>
  <si>
    <t>1. Ingatlanok és a kapcsolódó vagyoni értékű jogok</t>
  </si>
  <si>
    <t>2. Műszaki berendezések, gépek, járművek</t>
  </si>
  <si>
    <t>3. Egyéb berendezések, felszerelések, járművek</t>
  </si>
  <si>
    <t>4. Tenyészállatok</t>
  </si>
  <si>
    <t>7. Tárgyi eszközök értékhelyesbítése</t>
  </si>
  <si>
    <t>1. Tartós részesedés kapcsolt vállalkozásban</t>
  </si>
  <si>
    <t>2. Tartósan adott kölcsön kapcsolt vállalkozásban</t>
  </si>
  <si>
    <t>5. Egyéb tartós részesedés</t>
  </si>
  <si>
    <t>7. Egyéb tartósan adott kölcsön</t>
  </si>
  <si>
    <t>8. Tartós hitelviszonyt megtestesítő értékpapír</t>
  </si>
  <si>
    <t>1. Anyagok</t>
  </si>
  <si>
    <t>2. Befejezetlen termelés és félkész termékek</t>
  </si>
  <si>
    <t>4. Késztermékek</t>
  </si>
  <si>
    <t>5. Áruk</t>
  </si>
  <si>
    <t>6. Készletekre adott előlegek</t>
  </si>
  <si>
    <t>2. Követelések kapcsolt vállalkozással szemben</t>
  </si>
  <si>
    <t>4. Követelések egyéb részesedési viszonyban lévő vállalkozással szemben</t>
  </si>
  <si>
    <t>5. Váltókövetelések</t>
  </si>
  <si>
    <t>6. Egyéb követelések</t>
  </si>
  <si>
    <t>7. Követelések értékelési különbözete</t>
  </si>
  <si>
    <t>8. Származékos ügyletek pozitív értékelési különbözete</t>
  </si>
  <si>
    <t>1. Részesedés kapcsolt vállalkozásban</t>
  </si>
  <si>
    <t>1. Pénztár, csekkek</t>
  </si>
  <si>
    <t>2. Bankbetétek</t>
  </si>
  <si>
    <t>1. Bevételek aktív időbeli elhatárolása</t>
  </si>
  <si>
    <t>2. Költségek, ráfordítások aktív időbeli elhatárolása</t>
  </si>
  <si>
    <t>1. Rövid lejáratú kölcsönök</t>
  </si>
  <si>
    <t>2. Rövid lejáratú hitelek</t>
  </si>
  <si>
    <t>10. Kötelezettségek értékelési különbözete</t>
  </si>
  <si>
    <t>11. Származékos ügyletek negatív értékelési különbözete</t>
  </si>
  <si>
    <t>1. Hosszú lejáratra kapott kölcsönök</t>
  </si>
  <si>
    <t>3. Tartozások kötvénykibocsátásból</t>
  </si>
  <si>
    <t>9. Egyéb hosszú lejáratú kötelezettségek</t>
  </si>
  <si>
    <t>1. Céltartalék a várható kötelezettségekre</t>
  </si>
  <si>
    <t>2. Céltartalék a jövőbeni költségekre</t>
  </si>
  <si>
    <t>3. Egyéb céltartalék</t>
  </si>
  <si>
    <t>X. Adófizetési kötelezettség</t>
  </si>
  <si>
    <t>2. Egyéb részesedés</t>
  </si>
  <si>
    <t>3. Saját részvények, saját üzletrészek</t>
  </si>
  <si>
    <t>4. Forgatási célú hitelviszonyt megtestesítő értékpapírok</t>
  </si>
  <si>
    <t>5. Értékpapírok értékelési különbözete</t>
  </si>
  <si>
    <t xml:space="preserve">   </t>
  </si>
  <si>
    <t>Eszközök (aktívák)</t>
  </si>
  <si>
    <t>3. Tartós jelentős tulajdoni részesedés</t>
  </si>
  <si>
    <t>Források (passzívák)</t>
  </si>
  <si>
    <t>7. Tartós kötelezettségek jelentős tulajdoni részesedési viszonyban lévő vállalkozásokkal szemben</t>
  </si>
  <si>
    <t>(1)</t>
  </si>
  <si>
    <t>a</t>
  </si>
  <si>
    <t>b</t>
  </si>
  <si>
    <t>c</t>
  </si>
  <si>
    <t>d</t>
  </si>
  <si>
    <t>e</t>
  </si>
  <si>
    <t>(2)</t>
  </si>
  <si>
    <t>Sorszám</t>
  </si>
  <si>
    <t>a vállalkozás vezetője</t>
  </si>
  <si>
    <t>(képviselője)</t>
  </si>
  <si>
    <t xml:space="preserve">   13. Kapott (járó) osztalék és részesedés</t>
  </si>
  <si>
    <t xml:space="preserve">  Ebből: kapcsolt vállalkozástól kapott</t>
  </si>
  <si>
    <t xml:space="preserve">  Ebből: kapcsolt vállalkozástól kapott </t>
  </si>
  <si>
    <t xml:space="preserve">  Ebből: kapcsolt vállalkozásoktól kapott</t>
  </si>
  <si>
    <t xml:space="preserve">   16. Egyéb kapott (járó) kamatok és kamatjellegű bevételek</t>
  </si>
  <si>
    <t xml:space="preserve">   17. Pénzügyi műveletek egyéb bevételei</t>
  </si>
  <si>
    <t xml:space="preserve">  Ebből: értékelési különbözet</t>
  </si>
  <si>
    <t>VIII. PÉNZÜGYI MŰVELETEK BEVÉTELEI (13+14+15+16+17)</t>
  </si>
  <si>
    <t xml:space="preserve">  Ebből: kapcsolt vállalkozásnak adott</t>
  </si>
  <si>
    <t xml:space="preserve">   01. Belföldi értékesítés nettó árbevétele</t>
  </si>
  <si>
    <t xml:space="preserve">   02. Export értékesítés nettó árbevétele</t>
  </si>
  <si>
    <t>I.   ÉRTÉKESÍTÉS NETTÓ ÁRBEVÉTELE (01+02)</t>
  </si>
  <si>
    <t xml:space="preserve">   03. Saját termelésű készletek állományváltozása</t>
  </si>
  <si>
    <t>II.  AKTIVÁLT SAJÁT TELJ.-EK ÉRTÉKE (3±4)</t>
  </si>
  <si>
    <t>III. EGYÉB BEVÉTELEK</t>
  </si>
  <si>
    <t xml:space="preserve">  Ebből: visszaírt értékvesztés</t>
  </si>
  <si>
    <t xml:space="preserve">   05. Anyagköltség</t>
  </si>
  <si>
    <t xml:space="preserve">   06. Igénybe vett szolgáltatások értéke</t>
  </si>
  <si>
    <t xml:space="preserve">   07. Egyéb szolgáltatások értéke</t>
  </si>
  <si>
    <t xml:space="preserve">   08. Eladott áruk beszerzési értéke</t>
  </si>
  <si>
    <t xml:space="preserve">   09. Eladott (közvetített) szolgáltatások értéke</t>
  </si>
  <si>
    <t>IV. ANYAGJELLEGŰ RÁFORDÍTÁSOK (05+06+07+08+09)</t>
  </si>
  <si>
    <t xml:space="preserve">   10. Bérköltség</t>
  </si>
  <si>
    <t xml:space="preserve">   11. Személyi jellegű egyéb kifizetések</t>
  </si>
  <si>
    <t xml:space="preserve">   12. Bérjárulékok</t>
  </si>
  <si>
    <t>V.  SZEMÉLYI JELLEGŰ RÁFORDÍTÁSOK (10+11+12)</t>
  </si>
  <si>
    <t>VI. ÉRTÉKCSÖKKENÉSI LEÍRÁS</t>
  </si>
  <si>
    <t>VII. EGYÉB RÁFORDÍTÁSOK</t>
  </si>
  <si>
    <t xml:space="preserve">  Ebből: értékvesztés</t>
  </si>
  <si>
    <t>A. ÜZEMI (üzleti)TEVÉKENYSÉG EREDMÉNYE(I±II+III-IV-V-VI-VII)</t>
  </si>
  <si>
    <t xml:space="preserve"> </t>
  </si>
  <si>
    <t xml:space="preserve">Statisztikai számjele: </t>
  </si>
  <si>
    <t xml:space="preserve">Cégjegyzék száma: </t>
  </si>
  <si>
    <t xml:space="preserve">Beszámolási időszak: </t>
  </si>
  <si>
    <t>Éves beszámoló EREDMÉNYKIMUTATÁS "A" típus</t>
  </si>
  <si>
    <t>A tétel megnevezése</t>
  </si>
  <si>
    <t>Előző év</t>
  </si>
  <si>
    <t>Előző év(ek) módosításai</t>
  </si>
  <si>
    <t>Tárgyév</t>
  </si>
  <si>
    <t>(összköltség eljárással)</t>
  </si>
  <si>
    <t xml:space="preserve">   14. Részesedésekből származó bevételek, árfolyamnyereségek</t>
  </si>
  <si>
    <t xml:space="preserve">   15. Befektetett pénzügyi eszközökből (értékpapírokbó, kölcsönökből származó bevételek, árfolyamnyereségek</t>
  </si>
  <si>
    <t xml:space="preserve">   18. Részesedésekből származó ráfordítások, árfolyamveszteségek</t>
  </si>
  <si>
    <t xml:space="preserve">   19. Befektetett pénzügyi eszközökből (érrtékpapírokból, kölcsönökből) származó ráfordítások</t>
  </si>
  <si>
    <t xml:space="preserve">   20. Fizetendő kamatok és kamatjellegű ráfordítások</t>
  </si>
  <si>
    <t xml:space="preserve">   21. Részesedések, értékpapírok, bankbetétek értékvesztése</t>
  </si>
  <si>
    <t xml:space="preserve">   22. Pénzügyi műveletek egyéb ráfordításai</t>
  </si>
  <si>
    <t>IX. PÉNZÜGYI MŰVELETEK RÁFORDÍTÁSAI (18+19±20+21+22)</t>
  </si>
  <si>
    <t>C. ADÓZÁS ELŐTTI EREDMÉNY ( ±A±B)</t>
  </si>
  <si>
    <t>B. PÉNZÜGYI MŰVELETEK EREDMÉNYE (VIII.-IX.)</t>
  </si>
  <si>
    <t>Cégnév:</t>
  </si>
  <si>
    <t>Fordulónap:</t>
  </si>
  <si>
    <t>D. ADÓZOTT EREDMÉNY   (±C-X)</t>
  </si>
  <si>
    <t>(3)</t>
  </si>
  <si>
    <t>(4)</t>
  </si>
  <si>
    <t>Éves beszámoló  MÉRLEG "A" típus</t>
  </si>
  <si>
    <t>A. Befektetett eszközök (2.+10.+18. sor)</t>
  </si>
  <si>
    <t xml:space="preserve">  I. IMMATERIÁLIS JAVAK (3.-9. sorok)</t>
  </si>
  <si>
    <t xml:space="preserve">  II. TÁRGYI ESZKÖZÖK (11.-17. sor)</t>
  </si>
  <si>
    <t xml:space="preserve">Fordulónap: </t>
  </si>
  <si>
    <t>(forgalmi költség eljárással)</t>
  </si>
  <si>
    <t>Egyszerűsített éves beszámoló MÉRLEG "A" típus</t>
  </si>
  <si>
    <t>Egyszerűsített éves beszámoló EREDMÉNYKIMUTATÁS "A" típus</t>
  </si>
  <si>
    <t xml:space="preserve">Adatok:  </t>
  </si>
  <si>
    <t xml:space="preserve">  I. JEGYZETT TŐKE</t>
  </si>
  <si>
    <t xml:space="preserve">  I/a Ebből: visszavásárolt tulajdonosi részesedés névértéken</t>
  </si>
  <si>
    <t xml:space="preserve">  II. JEGYZETT, DE MÉG BE NEM FIZETETT TŐKE (-)</t>
  </si>
  <si>
    <t xml:space="preserve">  III. TŐKETARTALÉK</t>
  </si>
  <si>
    <t xml:space="preserve">  IV. EREDMÉNYTARTALÉK</t>
  </si>
  <si>
    <t xml:space="preserve">  V.  LEKÖTÖTT TARTALÉK</t>
  </si>
  <si>
    <t xml:space="preserve">  VI. ÉRTÉKELÉSI TARTALÉK</t>
  </si>
  <si>
    <t xml:space="preserve">     - Ebből: az átváltoztatható kötvények</t>
  </si>
  <si>
    <t>1. Alapítás-átszervezés aktívált értéke</t>
  </si>
  <si>
    <t>2. Kísérleti fejlesztés aktívált értéke</t>
  </si>
  <si>
    <t>5.  Beruházások, felújítások</t>
  </si>
  <si>
    <t>6.  Beruházásokra adott előleg</t>
  </si>
  <si>
    <t>4. Tartósan adott kölcsön jelentős tulajdoni részesedési viszonyban álló                                                       vállalkozásban</t>
  </si>
  <si>
    <t>6. Tartósan adott kölcsön egyéb részesedési visz. álló vállalkozásban</t>
  </si>
  <si>
    <t>9.  Befektetett pénzügyi eszközök értékhelyesbítése</t>
  </si>
  <si>
    <t>10.Befektetett pénzügyi eszközök értékelési különbözete</t>
  </si>
  <si>
    <t xml:space="preserve">  III. BEFEKTETETT PÉNZÜGYI ESZKÖZÖK (19.-28. sor)</t>
  </si>
  <si>
    <t>3. Növedék-, hízó- és egyéb állatok</t>
  </si>
  <si>
    <t>1. Követelések áruszállításból és szolgáltatásokból (vevők)</t>
  </si>
  <si>
    <t>3. Követelések jelentős tulajdoni részesedési visz. lévő vállalkozással szemben</t>
  </si>
  <si>
    <t xml:space="preserve">  I. KÉSZLETEK (31.-36. sorok)</t>
  </si>
  <si>
    <t xml:space="preserve">  II. KÖVETELÉSEK (38.-45. sor)</t>
  </si>
  <si>
    <t xml:space="preserve">  VII. ADÓZOTT EREDMÉNY</t>
  </si>
  <si>
    <t xml:space="preserve">3. Halasztott ráfordítások </t>
  </si>
  <si>
    <t>1.  Értékhelyesbítés értékelési tartaléka</t>
  </si>
  <si>
    <t>2.  Valós értékelés értékelési tartaléka</t>
  </si>
  <si>
    <t>1.  Hátrasorolt kötelettségekek kapcsolt vállalkozással szemben</t>
  </si>
  <si>
    <t>2.  Hátrasorolt kötelezettségek jelentős tulajdoni viszonyban. lévő váll. szemben</t>
  </si>
  <si>
    <t>3.  Hátrasorolt kötelezettségek egyéb részesedési viszonyban lévő váll. szemben</t>
  </si>
  <si>
    <t>4.  Hátrasorolt kötelezettségek egyéb gazdálkodóval szemben</t>
  </si>
  <si>
    <t>5.  Egyéb hosszú lejáratú hitelek</t>
  </si>
  <si>
    <t>4.  Beruházási és fejlesztési hitelek</t>
  </si>
  <si>
    <t>2. Átváltoztatható kötvények</t>
  </si>
  <si>
    <t>8. Tartós kötelezettségek egyéb részesedési visonyban lévő váll.-kal szemben</t>
  </si>
  <si>
    <t>3.  Vevőtől kapott előlegek</t>
  </si>
  <si>
    <t>4.  Kötelezettségek áruszállításból és szolgáltatásból (szállítók)</t>
  </si>
  <si>
    <t>5.  Váltótartozások</t>
  </si>
  <si>
    <t>6.  Rövid lejáratú kötelettségek kapcsolt vállalkozással szemben</t>
  </si>
  <si>
    <t>7.  Rövid lejáratú kötelettségek jelentős tulajdoni viszonyban lévő vállalkozással szemben</t>
  </si>
  <si>
    <t>8.  Rövid lejáratú kötelettségek egyéb részesedési viszonyban lévő vállalkozással szemben</t>
  </si>
  <si>
    <t>9.  Egyéb rövid lejáratú kötelezettségek</t>
  </si>
  <si>
    <t>1.  Bevételek passzív időbeli elhatárolása</t>
  </si>
  <si>
    <t>2.  Költségek, ráfordítások passzív időbeli elhatárolása</t>
  </si>
  <si>
    <t>3.  Halasztott bevételek</t>
  </si>
  <si>
    <t>Alapadatok</t>
  </si>
  <si>
    <t>Mérlegkitöltő 2016.</t>
  </si>
  <si>
    <t>Használati útmutató:</t>
  </si>
  <si>
    <t>www.dimenzio-kft.hu</t>
  </si>
  <si>
    <t>iroda@dimenzio-kft.hu</t>
  </si>
  <si>
    <t>Kérjük észrevételüket a következő e-mail címre küldjék.</t>
  </si>
  <si>
    <t>DIMENZIÓ Kft.</t>
  </si>
  <si>
    <t xml:space="preserve">   03. Értékesítés elszámolt önköltsége</t>
  </si>
  <si>
    <t xml:space="preserve">   04. Eladott áruk beszerzési értéke</t>
  </si>
  <si>
    <t xml:space="preserve">   05. Eladott (közvetített) szolgáltatások értéke</t>
  </si>
  <si>
    <t xml:space="preserve">   06. Értékesítési, forgalmazási költségek</t>
  </si>
  <si>
    <t xml:space="preserve">   07. Igazgatási költségek</t>
  </si>
  <si>
    <t xml:space="preserve">   08. Egyéb általános költségek</t>
  </si>
  <si>
    <t>V . EGYÉB BEVÉTELEK</t>
  </si>
  <si>
    <t>VI. EGYÉB RÁFORDÍTÁSOK</t>
  </si>
  <si>
    <t>A. ÜZEMI (üzleti)TEVÉKENYSÉG EREDMÉNYE(±III-IV+V-VI)</t>
  </si>
  <si>
    <t>II.  Értékesítés közvetlen költségei (03+04+05)</t>
  </si>
  <si>
    <t>III. Értékesítés bruttó eredménye (I-II)</t>
  </si>
  <si>
    <t>IV. Az értékesítés közvetett költségei (06+07+08)</t>
  </si>
  <si>
    <t>Az alapadatoknál és nyomtatvány oldalakon csak a világos zöld mezőkbe kell az adatokat beírni.</t>
  </si>
  <si>
    <t>Az összesítő sorok véletlenszerű felülírása elkerülésére a lapvédelem be van kapcsolva a nyomtatvány oldalakon.</t>
  </si>
  <si>
    <t>Verzió: 1.0.0</t>
  </si>
  <si>
    <t>Könyvizsgálattal alátámasztva: (I/N)</t>
  </si>
  <si>
    <t>Ha szükséges, további szerkesztéshez jelszó: aaa</t>
  </si>
  <si>
    <t>Helység:</t>
  </si>
  <si>
    <t>Mérleg keltezés:</t>
  </si>
  <si>
    <t xml:space="preserve">6. Tartós kötelezettségek kapcsolt vállalkozással szemben </t>
  </si>
  <si>
    <t xml:space="preserve">   04. Saját előállítású eszközök aktivált értéke</t>
  </si>
  <si>
    <t>2. Jelentős tulajdoni részesedéd</t>
  </si>
  <si>
    <t xml:space="preserve">  III. ÉRTÉKPAPÍROK (47.-52. sorok)</t>
  </si>
  <si>
    <t>D. Saját tőke (62.+64.+65.+66.+67.+68.+71. sor)</t>
  </si>
  <si>
    <t>E. Céltartalékok (73.-75. sor)</t>
  </si>
  <si>
    <t>F. Kötelezettségek (77.+78.+92. sor)</t>
  </si>
  <si>
    <t xml:space="preserve"> I. HÁTRASOROLT KÖTELEZETTSÉGEK (78.+82.+92. sor)  </t>
  </si>
  <si>
    <t xml:space="preserve">  II. HOSSZÚ LEJÁRATÚ KÖTELEZETTSÉGEK (83.-91. sor)</t>
  </si>
  <si>
    <t xml:space="preserve"> III. RÖVID LEJÁRATÚ KÖTELEZETTSÉGEK (93.-104. sorok)</t>
  </si>
  <si>
    <t>FORRÁSOK (PASSZÍVÁK) ÖSSZESEN (61.+72.+76.+105. sor)</t>
  </si>
  <si>
    <t>B. Forgóeszközök (30.+37.+46.+53. sor)</t>
  </si>
  <si>
    <t xml:space="preserve">  IV. PÉNZESZKÖZÖK (54.-55. sor)</t>
  </si>
  <si>
    <t>C. Aktív időbeli elhatárolások (57.-59.sor)</t>
  </si>
  <si>
    <t>ESZKÖZÖK (AKTÍVÁK) ÖSSZESEN (1.+30.+56. sor)</t>
  </si>
  <si>
    <t xml:space="preserve">DigitAudit </t>
  </si>
  <si>
    <t>digitaudit.hu</t>
  </si>
  <si>
    <t xml:space="preserve">   9. Kapott (járó) osztalék és részesedés</t>
  </si>
  <si>
    <t xml:space="preserve">   10. Részesedésekből származó bevételek, árfolyamnyereségek</t>
  </si>
  <si>
    <t xml:space="preserve">   11. Befektetett pénzügyi eszközökből (értékpapírokbó, kölcsönökből származó bevételek, árfolyamnyereségek</t>
  </si>
  <si>
    <t xml:space="preserve">   12. Egyéb kapott (járó) kamatok és kamatjellegű bevételek</t>
  </si>
  <si>
    <t xml:space="preserve">   13. Pénzügyi műveletek egyéb bevételei</t>
  </si>
  <si>
    <t>VIII. PÉNZÜGYI MŰVELETEK BEVÉTELEI (9+10+11+12+13)</t>
  </si>
  <si>
    <t xml:space="preserve">   14. Részesedésekből származó ráfordítások, árfolyamveszteségek</t>
  </si>
  <si>
    <t xml:space="preserve">   15. Befektetett pénzügyi eszközökből (érrtékpapírokból, kölcsönökből) származó ráfordítások</t>
  </si>
  <si>
    <t xml:space="preserve">   16. Fizetendő kamatok és kamatjellegű ráfordítások</t>
  </si>
  <si>
    <t xml:space="preserve">   17. Részesedések, értékpapírok, bankbetétek értékvesztése</t>
  </si>
  <si>
    <t>IX. PÉNZÜGYI MŰVELETEK RÁFORDÍTÁSAI (14+15±16+17+18)</t>
  </si>
  <si>
    <t xml:space="preserve">   18. Pénzügyi műveletek egyéb ráfordításai</t>
  </si>
  <si>
    <t xml:space="preserve">Éves beszámoló EREDMÉNYKIMUTATÁS </t>
  </si>
  <si>
    <t>Éves beszámoló EREDMÉNYKIMUTATÁS</t>
  </si>
  <si>
    <t>Ingyenesen letölthető.</t>
  </si>
  <si>
    <t>VASIVÍZ Vas Megyei Víz-és Csatornamű ZRt</t>
  </si>
  <si>
    <t>11316385360011418</t>
  </si>
  <si>
    <t>18-10-100607</t>
  </si>
  <si>
    <t>Szombathely</t>
  </si>
  <si>
    <t>I</t>
  </si>
  <si>
    <t>G. Passzív időbeli elhatárolások (106.-108. sor)</t>
  </si>
  <si>
    <t>2018.06.30.</t>
  </si>
  <si>
    <t>2018. 01. 01. - 2018. 06.30.</t>
  </si>
  <si>
    <t>2018. 07.31.</t>
  </si>
  <si>
    <t>Statisztikai számjel</t>
  </si>
  <si>
    <t>Cégjegyzék száma</t>
  </si>
  <si>
    <t>9700 Szombathely, Rákóczi Ferenc u.19.</t>
  </si>
  <si>
    <t>(94)516-217</t>
  </si>
  <si>
    <t>Éves beszámoló</t>
  </si>
  <si>
    <t>2018. július 31.</t>
  </si>
  <si>
    <t>2018. I. félév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</si>
</sst>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&quot;-&quot;00&quot;-&quot;000000"/>
    <numFmt numFmtId="165" formatCode="yyyy/\ mmmm\ d\."/>
  </numFmts>
  <fonts count="34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9"/>
      <name val="Arial Narrow"/>
      <family val="2"/>
      <charset val="238"/>
    </font>
    <font>
      <u/>
      <sz val="10"/>
      <name val="Arial Narrow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0"/>
      <color indexed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name val="Times New Roman CE"/>
      <family val="1"/>
      <charset val="238"/>
    </font>
    <font>
      <sz val="10"/>
      <name val="Arial CE"/>
      <charset val="238"/>
    </font>
    <font>
      <b/>
      <sz val="2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24"/>
      <name val="Times New Roman CE"/>
      <family val="1"/>
      <charset val="238"/>
    </font>
    <font>
      <b/>
      <sz val="10"/>
      <name val="Arial"/>
      <family val="2"/>
      <charset val="238"/>
    </font>
    <font>
      <sz val="12"/>
      <name val="Arial"/>
      <family val="2"/>
    </font>
    <font>
      <b/>
      <sz val="12"/>
      <name val="Times New Roman C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5" fillId="0" borderId="0"/>
    <xf numFmtId="0" fontId="27" fillId="0" borderId="0"/>
  </cellStyleXfs>
  <cellXfs count="295">
    <xf numFmtId="0" fontId="0" fillId="0" borderId="0" xfId="0"/>
    <xf numFmtId="0" fontId="1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3" fontId="0" fillId="0" borderId="0" xfId="0" applyNumberFormat="1" applyProtection="1">
      <protection locked="0"/>
    </xf>
    <xf numFmtId="49" fontId="0" fillId="3" borderId="0" xfId="0" applyNumberForma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right"/>
      <protection locked="0"/>
    </xf>
    <xf numFmtId="49" fontId="5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centerContinuous" vertical="center" wrapText="1"/>
      <protection locked="0"/>
    </xf>
    <xf numFmtId="0" fontId="1" fillId="2" borderId="2" xfId="0" applyFont="1" applyFill="1" applyBorder="1" applyAlignment="1" applyProtection="1">
      <alignment horizontal="centerContinuous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Continuous" vertical="center" wrapText="1"/>
      <protection locked="0"/>
    </xf>
    <xf numFmtId="3" fontId="3" fillId="3" borderId="3" xfId="0" applyNumberFormat="1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3" fontId="3" fillId="3" borderId="9" xfId="0" applyNumberFormat="1" applyFont="1" applyFill="1" applyBorder="1" applyAlignment="1" applyProtection="1">
      <alignment vertical="center"/>
      <protection locked="0"/>
    </xf>
    <xf numFmtId="3" fontId="3" fillId="3" borderId="10" xfId="0" applyNumberFormat="1" applyFont="1" applyFill="1" applyBorder="1" applyAlignment="1" applyProtection="1">
      <alignment vertical="center"/>
      <protection locked="0"/>
    </xf>
    <xf numFmtId="3" fontId="3" fillId="3" borderId="11" xfId="0" applyNumberFormat="1" applyFont="1" applyFill="1" applyBorder="1" applyAlignment="1" applyProtection="1">
      <alignment vertical="center"/>
      <protection locked="0"/>
    </xf>
    <xf numFmtId="3" fontId="3" fillId="3" borderId="12" xfId="0" applyNumberFormat="1" applyFont="1" applyFill="1" applyBorder="1" applyAlignment="1" applyProtection="1">
      <alignment vertical="center"/>
      <protection locked="0"/>
    </xf>
    <xf numFmtId="3" fontId="1" fillId="3" borderId="11" xfId="0" applyNumberFormat="1" applyFont="1" applyFill="1" applyBorder="1" applyAlignment="1" applyProtection="1">
      <alignment vertical="center"/>
      <protection locked="0"/>
    </xf>
    <xf numFmtId="3" fontId="1" fillId="3" borderId="12" xfId="0" applyNumberFormat="1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Continuous" vertical="center" wrapText="1"/>
      <protection locked="0"/>
    </xf>
    <xf numFmtId="0" fontId="1" fillId="2" borderId="0" xfId="0" applyFont="1" applyFill="1" applyBorder="1" applyAlignment="1" applyProtection="1">
      <alignment horizontal="centerContinuous" vertical="center" wrapText="1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Continuous" vertical="center"/>
      <protection locked="0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8" fillId="2" borderId="13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Continuous"/>
      <protection locked="0"/>
    </xf>
    <xf numFmtId="0" fontId="3" fillId="2" borderId="14" xfId="0" applyFont="1" applyFill="1" applyBorder="1" applyAlignment="1" applyProtection="1">
      <alignment horizontal="centerContinuous"/>
      <protection locked="0"/>
    </xf>
    <xf numFmtId="49" fontId="5" fillId="2" borderId="0" xfId="0" applyNumberFormat="1" applyFont="1" applyFill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Continuous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3" fontId="3" fillId="3" borderId="16" xfId="0" applyNumberFormat="1" applyFont="1" applyFill="1" applyBorder="1" applyAlignment="1" applyProtection="1">
      <alignment vertical="center"/>
      <protection locked="0"/>
    </xf>
    <xf numFmtId="3" fontId="3" fillId="3" borderId="16" xfId="0" applyNumberFormat="1" applyFont="1" applyFill="1" applyBorder="1" applyAlignment="1" applyProtection="1">
      <alignment vertical="center" wrapText="1"/>
      <protection locked="0"/>
    </xf>
    <xf numFmtId="3" fontId="3" fillId="3" borderId="17" xfId="0" applyNumberFormat="1" applyFont="1" applyFill="1" applyBorder="1" applyAlignment="1" applyProtection="1">
      <alignment vertical="center"/>
      <protection locked="0"/>
    </xf>
    <xf numFmtId="3" fontId="3" fillId="3" borderId="11" xfId="0" applyNumberFormat="1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19" fillId="0" borderId="0" xfId="0" applyFont="1"/>
    <xf numFmtId="0" fontId="10" fillId="0" borderId="0" xfId="1" applyAlignment="1" applyProtection="1"/>
    <xf numFmtId="0" fontId="20" fillId="0" borderId="0" xfId="0" applyFont="1"/>
    <xf numFmtId="3" fontId="1" fillId="4" borderId="11" xfId="0" applyNumberFormat="1" applyFont="1" applyFill="1" applyBorder="1" applyAlignment="1" applyProtection="1">
      <alignment vertical="center"/>
    </xf>
    <xf numFmtId="3" fontId="1" fillId="4" borderId="12" xfId="0" applyNumberFormat="1" applyFont="1" applyFill="1" applyBorder="1" applyAlignment="1" applyProtection="1">
      <alignment vertical="center"/>
    </xf>
    <xf numFmtId="3" fontId="1" fillId="4" borderId="16" xfId="0" applyNumberFormat="1" applyFont="1" applyFill="1" applyBorder="1" applyAlignment="1" applyProtection="1">
      <alignment vertical="center"/>
    </xf>
    <xf numFmtId="3" fontId="1" fillId="4" borderId="17" xfId="0" applyNumberFormat="1" applyFont="1" applyFill="1" applyBorder="1" applyAlignment="1" applyProtection="1">
      <alignment vertical="center"/>
    </xf>
    <xf numFmtId="3" fontId="1" fillId="4" borderId="6" xfId="0" applyNumberFormat="1" applyFont="1" applyFill="1" applyBorder="1" applyAlignment="1" applyProtection="1">
      <alignment vertical="center"/>
    </xf>
    <xf numFmtId="3" fontId="1" fillId="4" borderId="7" xfId="0" applyNumberFormat="1" applyFont="1" applyFill="1" applyBorder="1" applyAlignment="1" applyProtection="1">
      <alignment vertical="center"/>
    </xf>
    <xf numFmtId="0" fontId="0" fillId="3" borderId="0" xfId="0" applyFill="1" applyProtection="1">
      <protection locked="0"/>
    </xf>
    <xf numFmtId="0" fontId="0" fillId="3" borderId="0" xfId="0" applyFill="1"/>
    <xf numFmtId="3" fontId="3" fillId="3" borderId="9" xfId="0" applyNumberFormat="1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Continuous" vertical="center" wrapText="1"/>
      <protection locked="0"/>
    </xf>
    <xf numFmtId="3" fontId="3" fillId="3" borderId="19" xfId="0" applyNumberFormat="1" applyFont="1" applyFill="1" applyBorder="1" applyAlignment="1" applyProtection="1">
      <alignment vertical="center"/>
      <protection locked="0"/>
    </xf>
    <xf numFmtId="3" fontId="3" fillId="3" borderId="19" xfId="0" applyNumberFormat="1" applyFont="1" applyFill="1" applyBorder="1" applyAlignment="1" applyProtection="1">
      <alignment vertical="center" wrapText="1"/>
      <protection locked="0"/>
    </xf>
    <xf numFmtId="3" fontId="3" fillId="3" borderId="20" xfId="0" applyNumberFormat="1" applyFont="1" applyFill="1" applyBorder="1" applyAlignment="1" applyProtection="1">
      <alignment vertical="center"/>
      <protection locked="0"/>
    </xf>
    <xf numFmtId="3" fontId="21" fillId="3" borderId="0" xfId="0" applyNumberFormat="1" applyFont="1" applyFill="1" applyProtection="1">
      <protection locked="0"/>
    </xf>
    <xf numFmtId="3" fontId="0" fillId="3" borderId="0" xfId="0" applyNumberFormat="1" applyFill="1" applyProtection="1">
      <protection locked="0"/>
    </xf>
    <xf numFmtId="0" fontId="21" fillId="3" borderId="0" xfId="0" applyFont="1" applyFill="1" applyProtection="1">
      <protection locked="0"/>
    </xf>
    <xf numFmtId="3" fontId="3" fillId="4" borderId="11" xfId="2" applyNumberFormat="1" applyFont="1" applyFill="1" applyBorder="1" applyAlignment="1" applyProtection="1">
      <alignment vertical="center"/>
    </xf>
    <xf numFmtId="3" fontId="1" fillId="4" borderId="11" xfId="2" applyNumberFormat="1" applyFont="1" applyFill="1" applyBorder="1" applyAlignment="1" applyProtection="1">
      <alignment vertical="center"/>
    </xf>
    <xf numFmtId="3" fontId="18" fillId="4" borderId="11" xfId="2" applyNumberFormat="1" applyFont="1" applyFill="1" applyBorder="1" applyAlignment="1" applyProtection="1">
      <alignment vertical="center"/>
    </xf>
    <xf numFmtId="3" fontId="1" fillId="4" borderId="21" xfId="2" applyNumberFormat="1" applyFont="1" applyFill="1" applyBorder="1" applyAlignment="1" applyProtection="1">
      <alignment vertical="center"/>
    </xf>
    <xf numFmtId="3" fontId="1" fillId="4" borderId="9" xfId="2" applyNumberFormat="1" applyFont="1" applyFill="1" applyBorder="1" applyAlignment="1" applyProtection="1">
      <alignment vertical="center"/>
    </xf>
    <xf numFmtId="3" fontId="1" fillId="4" borderId="10" xfId="2" applyNumberFormat="1" applyFont="1" applyFill="1" applyBorder="1" applyAlignment="1" applyProtection="1">
      <alignment vertical="center"/>
    </xf>
    <xf numFmtId="3" fontId="1" fillId="4" borderId="22" xfId="2" applyNumberFormat="1" applyFont="1" applyFill="1" applyBorder="1" applyAlignment="1" applyProtection="1">
      <alignment vertical="center"/>
    </xf>
    <xf numFmtId="3" fontId="1" fillId="4" borderId="23" xfId="2" applyNumberFormat="1" applyFont="1" applyFill="1" applyBorder="1" applyAlignment="1" applyProtection="1">
      <alignment vertical="center"/>
    </xf>
    <xf numFmtId="3" fontId="1" fillId="4" borderId="24" xfId="2" applyNumberFormat="1" applyFont="1" applyFill="1" applyBorder="1" applyAlignment="1" applyProtection="1">
      <alignment vertical="center"/>
    </xf>
    <xf numFmtId="3" fontId="1" fillId="4" borderId="25" xfId="2" applyNumberFormat="1" applyFont="1" applyFill="1" applyBorder="1" applyAlignment="1" applyProtection="1">
      <alignment vertical="center"/>
    </xf>
    <xf numFmtId="3" fontId="1" fillId="4" borderId="12" xfId="2" applyNumberFormat="1" applyFont="1" applyFill="1" applyBorder="1" applyAlignment="1" applyProtection="1">
      <alignment vertical="center"/>
    </xf>
    <xf numFmtId="3" fontId="1" fillId="4" borderId="25" xfId="2" applyNumberFormat="1" applyFont="1" applyFill="1" applyBorder="1" applyAlignment="1" applyProtection="1"/>
    <xf numFmtId="3" fontId="1" fillId="4" borderId="12" xfId="2" applyNumberFormat="1" applyFont="1" applyFill="1" applyBorder="1" applyAlignment="1" applyProtection="1"/>
    <xf numFmtId="3" fontId="1" fillId="4" borderId="26" xfId="2" applyNumberFormat="1" applyFont="1" applyFill="1" applyBorder="1" applyAlignment="1" applyProtection="1">
      <alignment vertical="center"/>
    </xf>
    <xf numFmtId="3" fontId="1" fillId="4" borderId="27" xfId="2" applyNumberFormat="1" applyFont="1" applyFill="1" applyBorder="1" applyAlignment="1" applyProtection="1">
      <alignment vertical="center"/>
    </xf>
    <xf numFmtId="3" fontId="1" fillId="4" borderId="28" xfId="2" applyNumberFormat="1" applyFont="1" applyFill="1" applyBorder="1" applyAlignment="1" applyProtection="1">
      <alignment vertical="center"/>
    </xf>
    <xf numFmtId="3" fontId="1" fillId="4" borderId="4" xfId="2" applyNumberFormat="1" applyFont="1" applyFill="1" applyBorder="1" applyAlignment="1" applyProtection="1">
      <alignment vertical="center"/>
    </xf>
    <xf numFmtId="0" fontId="11" fillId="3" borderId="0" xfId="1" applyFont="1" applyFill="1" applyAlignment="1" applyProtection="1">
      <protection locked="0"/>
    </xf>
    <xf numFmtId="0" fontId="12" fillId="3" borderId="0" xfId="2" applyFont="1" applyFill="1" applyAlignment="1" applyProtection="1">
      <alignment horizontal="center"/>
      <protection locked="0"/>
    </xf>
    <xf numFmtId="0" fontId="2" fillId="3" borderId="0" xfId="2" applyFont="1" applyFill="1" applyProtection="1">
      <protection locked="0"/>
    </xf>
    <xf numFmtId="0" fontId="2" fillId="5" borderId="0" xfId="2" applyFont="1" applyFill="1" applyProtection="1">
      <protection locked="0"/>
    </xf>
    <xf numFmtId="0" fontId="2" fillId="3" borderId="0" xfId="2" applyFont="1" applyFill="1" applyAlignment="1" applyProtection="1">
      <alignment horizontal="center"/>
      <protection locked="0"/>
    </xf>
    <xf numFmtId="0" fontId="2" fillId="2" borderId="0" xfId="2" applyFont="1" applyFill="1" applyProtection="1">
      <protection locked="0"/>
    </xf>
    <xf numFmtId="0" fontId="1" fillId="2" borderId="0" xfId="2" applyFont="1" applyFill="1" applyBorder="1" applyAlignment="1" applyProtection="1">
      <protection locked="0"/>
    </xf>
    <xf numFmtId="0" fontId="2" fillId="2" borderId="0" xfId="2" applyFont="1" applyFill="1" applyAlignment="1" applyProtection="1">
      <protection locked="0"/>
    </xf>
    <xf numFmtId="0" fontId="1" fillId="2" borderId="0" xfId="2" applyFont="1" applyFill="1" applyAlignment="1" applyProtection="1">
      <alignment horizontal="right"/>
      <protection locked="0"/>
    </xf>
    <xf numFmtId="49" fontId="5" fillId="2" borderId="0" xfId="2" applyNumberFormat="1" applyFont="1" applyFill="1" applyAlignment="1" applyProtection="1">
      <alignment horizontal="right"/>
      <protection locked="0"/>
    </xf>
    <xf numFmtId="16" fontId="7" fillId="2" borderId="0" xfId="2" applyNumberFormat="1" applyFont="1" applyFill="1" applyAlignment="1" applyProtection="1">
      <alignment horizontal="centerContinuous"/>
      <protection locked="0"/>
    </xf>
    <xf numFmtId="0" fontId="7" fillId="2" borderId="0" xfId="2" applyFont="1" applyFill="1" applyAlignment="1" applyProtection="1">
      <alignment horizontal="centerContinuous"/>
      <protection locked="0"/>
    </xf>
    <xf numFmtId="0" fontId="4" fillId="2" borderId="0" xfId="2" applyFont="1" applyFill="1" applyAlignment="1" applyProtection="1">
      <protection locked="0"/>
    </xf>
    <xf numFmtId="0" fontId="1" fillId="2" borderId="1" xfId="2" applyFont="1" applyFill="1" applyBorder="1" applyAlignment="1" applyProtection="1">
      <alignment horizontal="centerContinuous" vertical="center" wrapText="1"/>
      <protection locked="0"/>
    </xf>
    <xf numFmtId="0" fontId="1" fillId="2" borderId="2" xfId="2" applyFont="1" applyFill="1" applyBorder="1" applyAlignment="1" applyProtection="1">
      <alignment horizontal="centerContinuous" vertical="center"/>
      <protection locked="0"/>
    </xf>
    <xf numFmtId="0" fontId="1" fillId="2" borderId="3" xfId="2" applyFont="1" applyFill="1" applyBorder="1" applyAlignment="1" applyProtection="1">
      <alignment horizontal="center" vertical="center" wrapText="1" shrinkToFit="1"/>
      <protection locked="0"/>
    </xf>
    <xf numFmtId="0" fontId="1" fillId="2" borderId="4" xfId="2" applyFont="1" applyFill="1" applyBorder="1" applyAlignment="1" applyProtection="1">
      <alignment horizontal="centerContinuous" vertic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9" xfId="2" applyFont="1" applyFill="1" applyBorder="1" applyAlignment="1" applyProtection="1">
      <alignment horizontal="center"/>
      <protection locked="0"/>
    </xf>
    <xf numFmtId="0" fontId="3" fillId="2" borderId="6" xfId="2" applyFont="1" applyFill="1" applyBorder="1" applyAlignment="1" applyProtection="1">
      <alignment horizontal="center"/>
      <protection locked="0"/>
    </xf>
    <xf numFmtId="0" fontId="3" fillId="2" borderId="7" xfId="2" applyFont="1" applyFill="1" applyBorder="1" applyAlignment="1" applyProtection="1">
      <alignment horizontal="center"/>
      <protection locked="0"/>
    </xf>
    <xf numFmtId="0" fontId="3" fillId="2" borderId="30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3" fontId="3" fillId="3" borderId="11" xfId="2" applyNumberFormat="1" applyFont="1" applyFill="1" applyBorder="1" applyAlignment="1" applyProtection="1">
      <alignment vertical="center"/>
      <protection locked="0"/>
    </xf>
    <xf numFmtId="3" fontId="3" fillId="3" borderId="12" xfId="2" applyNumberFormat="1" applyFont="1" applyFill="1" applyBorder="1" applyAlignment="1" applyProtection="1">
      <alignment vertical="center"/>
      <protection locked="0"/>
    </xf>
    <xf numFmtId="3" fontId="3" fillId="3" borderId="31" xfId="2" applyNumberFormat="1" applyFont="1" applyFill="1" applyBorder="1" applyAlignment="1" applyProtection="1">
      <alignment vertical="center"/>
      <protection locked="0"/>
    </xf>
    <xf numFmtId="3" fontId="3" fillId="3" borderId="11" xfId="2" applyNumberFormat="1" applyFont="1" applyFill="1" applyBorder="1" applyProtection="1">
      <protection locked="0"/>
    </xf>
    <xf numFmtId="3" fontId="3" fillId="3" borderId="32" xfId="2" applyNumberFormat="1" applyFont="1" applyFill="1" applyBorder="1" applyProtection="1">
      <protection locked="0"/>
    </xf>
    <xf numFmtId="3" fontId="3" fillId="3" borderId="33" xfId="2" applyNumberFormat="1" applyFont="1" applyFill="1" applyBorder="1" applyAlignment="1" applyProtection="1">
      <alignment vertical="center"/>
      <protection locked="0"/>
    </xf>
    <xf numFmtId="3" fontId="3" fillId="3" borderId="9" xfId="2" applyNumberFormat="1" applyFont="1" applyFill="1" applyBorder="1" applyAlignment="1" applyProtection="1">
      <alignment vertical="center"/>
      <protection locked="0"/>
    </xf>
    <xf numFmtId="3" fontId="3" fillId="3" borderId="34" xfId="2" applyNumberFormat="1" applyFont="1" applyFill="1" applyBorder="1" applyAlignment="1" applyProtection="1">
      <alignment vertical="center"/>
      <protection locked="0"/>
    </xf>
    <xf numFmtId="3" fontId="3" fillId="3" borderId="10" xfId="2" applyNumberFormat="1" applyFont="1" applyFill="1" applyBorder="1" applyAlignment="1" applyProtection="1">
      <alignment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3" fontId="3" fillId="3" borderId="35" xfId="2" applyNumberFormat="1" applyFont="1" applyFill="1" applyBorder="1" applyAlignment="1" applyProtection="1">
      <alignment vertical="center"/>
      <protection locked="0"/>
    </xf>
    <xf numFmtId="3" fontId="3" fillId="3" borderId="7" xfId="2" applyNumberFormat="1" applyFont="1" applyFill="1" applyBorder="1" applyAlignment="1" applyProtection="1">
      <alignment vertical="center"/>
      <protection locked="0"/>
    </xf>
    <xf numFmtId="0" fontId="4" fillId="2" borderId="0" xfId="2" applyFont="1" applyFill="1" applyProtection="1">
      <protection locked="0"/>
    </xf>
    <xf numFmtId="0" fontId="4" fillId="2" borderId="0" xfId="2" applyFont="1" applyFill="1" applyBorder="1" applyProtection="1">
      <protection locked="0"/>
    </xf>
    <xf numFmtId="0" fontId="3" fillId="2" borderId="0" xfId="2" applyFont="1" applyFill="1" applyAlignment="1" applyProtection="1">
      <alignment horizontal="left"/>
      <protection locked="0"/>
    </xf>
    <xf numFmtId="0" fontId="3" fillId="2" borderId="0" xfId="2" applyFont="1" applyFill="1" applyProtection="1">
      <protection locked="0"/>
    </xf>
    <xf numFmtId="0" fontId="8" fillId="2" borderId="13" xfId="2" applyFont="1" applyFill="1" applyBorder="1" applyProtection="1">
      <protection locked="0"/>
    </xf>
    <xf numFmtId="0" fontId="3" fillId="2" borderId="13" xfId="2" applyFont="1" applyFill="1" applyBorder="1" applyProtection="1">
      <protection locked="0"/>
    </xf>
    <xf numFmtId="0" fontId="3" fillId="2" borderId="0" xfId="2" applyFont="1" applyFill="1" applyBorder="1" applyAlignment="1" applyProtection="1">
      <alignment horizontal="centerContinuous"/>
      <protection locked="0"/>
    </xf>
    <xf numFmtId="0" fontId="3" fillId="2" borderId="14" xfId="2" applyFont="1" applyFill="1" applyBorder="1" applyAlignment="1" applyProtection="1">
      <alignment horizontal="centerContinuous"/>
      <protection locked="0"/>
    </xf>
    <xf numFmtId="0" fontId="1" fillId="2" borderId="36" xfId="2" applyFont="1" applyFill="1" applyBorder="1" applyAlignment="1" applyProtection="1">
      <alignment horizontal="right"/>
      <protection locked="0"/>
    </xf>
    <xf numFmtId="0" fontId="1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18" xfId="2" applyFont="1" applyFill="1" applyBorder="1" applyAlignment="1" applyProtection="1">
      <alignment horizontal="center" vertical="center"/>
      <protection locked="0"/>
    </xf>
    <xf numFmtId="3" fontId="3" fillId="3" borderId="21" xfId="2" applyNumberFormat="1" applyFont="1" applyFill="1" applyBorder="1" applyAlignment="1" applyProtection="1">
      <alignment vertical="center"/>
      <protection locked="0"/>
    </xf>
    <xf numFmtId="0" fontId="2" fillId="3" borderId="0" xfId="2" applyFont="1" applyFill="1" applyBorder="1" applyProtection="1">
      <protection locked="0"/>
    </xf>
    <xf numFmtId="0" fontId="2" fillId="5" borderId="0" xfId="2" applyFont="1" applyFill="1" applyBorder="1" applyProtection="1">
      <protection locked="0"/>
    </xf>
    <xf numFmtId="3" fontId="3" fillId="3" borderId="37" xfId="2" applyNumberFormat="1" applyFont="1" applyFill="1" applyBorder="1" applyAlignment="1" applyProtection="1">
      <alignment vertical="center"/>
      <protection locked="0"/>
    </xf>
    <xf numFmtId="3" fontId="3" fillId="3" borderId="16" xfId="2" applyNumberFormat="1" applyFont="1" applyFill="1" applyBorder="1" applyAlignment="1" applyProtection="1">
      <alignment vertical="center"/>
      <protection locked="0"/>
    </xf>
    <xf numFmtId="3" fontId="3" fillId="3" borderId="17" xfId="2" applyNumberFormat="1" applyFont="1" applyFill="1" applyBorder="1" applyAlignment="1" applyProtection="1">
      <alignment vertical="center"/>
      <protection locked="0"/>
    </xf>
    <xf numFmtId="3" fontId="3" fillId="3" borderId="38" xfId="2" applyNumberFormat="1" applyFont="1" applyFill="1" applyBorder="1" applyAlignment="1" applyProtection="1">
      <alignment vertical="center"/>
      <protection locked="0"/>
    </xf>
    <xf numFmtId="3" fontId="3" fillId="3" borderId="39" xfId="2" applyNumberFormat="1" applyFont="1" applyFill="1" applyBorder="1" applyAlignment="1" applyProtection="1">
      <alignment vertical="center"/>
      <protection locked="0"/>
    </xf>
    <xf numFmtId="3" fontId="3" fillId="3" borderId="40" xfId="2" applyNumberFormat="1" applyFont="1" applyFill="1" applyBorder="1" applyAlignment="1" applyProtection="1">
      <alignment vertical="center"/>
      <protection locked="0"/>
    </xf>
    <xf numFmtId="0" fontId="3" fillId="2" borderId="0" xfId="2" applyFont="1" applyFill="1" applyBorder="1" applyAlignment="1" applyProtection="1">
      <alignment horizontal="center" vertical="center"/>
      <protection locked="0"/>
    </xf>
    <xf numFmtId="0" fontId="1" fillId="2" borderId="0" xfId="2" applyFont="1" applyFill="1" applyBorder="1" applyAlignment="1" applyProtection="1">
      <alignment vertical="center" wrapText="1"/>
      <protection locked="0"/>
    </xf>
    <xf numFmtId="3" fontId="1" fillId="6" borderId="0" xfId="2" applyNumberFormat="1" applyFont="1" applyFill="1" applyBorder="1" applyAlignment="1" applyProtection="1">
      <alignment vertical="center"/>
      <protection locked="0"/>
    </xf>
    <xf numFmtId="3" fontId="2" fillId="2" borderId="0" xfId="2" applyNumberFormat="1" applyFont="1" applyFill="1" applyProtection="1">
      <protection locked="0"/>
    </xf>
    <xf numFmtId="3" fontId="3" fillId="3" borderId="25" xfId="2" applyNumberFormat="1" applyFont="1" applyFill="1" applyBorder="1" applyAlignment="1" applyProtection="1">
      <alignment vertical="center"/>
      <protection locked="0"/>
    </xf>
    <xf numFmtId="3" fontId="3" fillId="2" borderId="25" xfId="2" applyNumberFormat="1" applyFont="1" applyFill="1" applyBorder="1" applyAlignment="1" applyProtection="1">
      <alignment vertical="center"/>
      <protection locked="0"/>
    </xf>
    <xf numFmtId="3" fontId="3" fillId="2" borderId="12" xfId="2" applyNumberFormat="1" applyFont="1" applyFill="1" applyBorder="1" applyAlignment="1" applyProtection="1">
      <alignment vertical="center"/>
      <protection locked="0"/>
    </xf>
    <xf numFmtId="3" fontId="3" fillId="2" borderId="35" xfId="2" applyNumberFormat="1" applyFont="1" applyFill="1" applyBorder="1" applyAlignment="1" applyProtection="1">
      <alignment vertical="center"/>
      <protection locked="0"/>
    </xf>
    <xf numFmtId="3" fontId="3" fillId="2" borderId="7" xfId="2" applyNumberFormat="1" applyFont="1" applyFill="1" applyBorder="1" applyAlignment="1" applyProtection="1">
      <alignment vertical="center"/>
      <protection locked="0"/>
    </xf>
    <xf numFmtId="0" fontId="3" fillId="2" borderId="0" xfId="2" applyFont="1" applyFill="1" applyBorder="1" applyAlignment="1" applyProtection="1">
      <alignment horizontal="left" vertical="center"/>
      <protection locked="0"/>
    </xf>
    <xf numFmtId="3" fontId="3" fillId="2" borderId="0" xfId="2" applyNumberFormat="1" applyFont="1" applyFill="1" applyBorder="1" applyAlignment="1" applyProtection="1">
      <alignment horizontal="right" vertical="center"/>
      <protection locked="0"/>
    </xf>
    <xf numFmtId="3" fontId="3" fillId="2" borderId="0" xfId="2" applyNumberFormat="1" applyFont="1" applyFill="1" applyBorder="1" applyAlignment="1" applyProtection="1">
      <alignment vertical="center"/>
      <protection locked="0"/>
    </xf>
    <xf numFmtId="0" fontId="1" fillId="2" borderId="0" xfId="2" applyFont="1" applyFill="1" applyAlignment="1" applyProtection="1">
      <alignment horizontal="center"/>
      <protection locked="0"/>
    </xf>
    <xf numFmtId="0" fontId="3" fillId="2" borderId="0" xfId="2" applyFont="1" applyFill="1" applyAlignment="1" applyProtection="1">
      <alignment horizontal="center"/>
      <protection locked="0"/>
    </xf>
    <xf numFmtId="0" fontId="1" fillId="2" borderId="0" xfId="2" applyFont="1" applyFill="1" applyAlignment="1" applyProtection="1">
      <alignment horizontal="left"/>
      <protection locked="0"/>
    </xf>
    <xf numFmtId="0" fontId="2" fillId="2" borderId="0" xfId="2" applyFont="1" applyFill="1" applyBorder="1" applyAlignment="1" applyProtection="1">
      <protection locked="0"/>
    </xf>
    <xf numFmtId="0" fontId="1" fillId="2" borderId="0" xfId="2" applyFont="1" applyFill="1" applyBorder="1" applyAlignment="1" applyProtection="1">
      <alignment horizontal="right"/>
      <protection locked="0"/>
    </xf>
    <xf numFmtId="0" fontId="1" fillId="3" borderId="0" xfId="2" applyFont="1" applyFill="1" applyBorder="1" applyProtection="1">
      <protection locked="0"/>
    </xf>
    <xf numFmtId="0" fontId="1" fillId="5" borderId="0" xfId="2" applyFont="1" applyFill="1" applyBorder="1" applyProtection="1">
      <protection locked="0"/>
    </xf>
    <xf numFmtId="0" fontId="1" fillId="3" borderId="0" xfId="2" applyFont="1" applyFill="1" applyProtection="1">
      <protection locked="0"/>
    </xf>
    <xf numFmtId="0" fontId="1" fillId="5" borderId="0" xfId="2" applyFont="1" applyFill="1" applyProtection="1">
      <protection locked="0"/>
    </xf>
    <xf numFmtId="3" fontId="3" fillId="3" borderId="41" xfId="2" applyNumberFormat="1" applyFont="1" applyFill="1" applyBorder="1" applyAlignment="1" applyProtection="1">
      <alignment vertical="center"/>
      <protection locked="0"/>
    </xf>
    <xf numFmtId="0" fontId="3" fillId="3" borderId="0" xfId="2" applyFont="1" applyFill="1" applyProtection="1">
      <protection locked="0"/>
    </xf>
    <xf numFmtId="0" fontId="3" fillId="5" borderId="0" xfId="2" applyFont="1" applyFill="1" applyProtection="1">
      <protection locked="0"/>
    </xf>
    <xf numFmtId="0" fontId="2" fillId="6" borderId="0" xfId="2" applyFont="1" applyFill="1" applyBorder="1" applyProtection="1">
      <protection locked="0"/>
    </xf>
    <xf numFmtId="0" fontId="2" fillId="6" borderId="0" xfId="2" applyFont="1" applyFill="1" applyProtection="1">
      <protection locked="0"/>
    </xf>
    <xf numFmtId="3" fontId="17" fillId="4" borderId="3" xfId="2" applyNumberFormat="1" applyFont="1" applyFill="1" applyBorder="1" applyAlignment="1" applyProtection="1">
      <alignment vertical="center"/>
    </xf>
    <xf numFmtId="3" fontId="17" fillId="4" borderId="4" xfId="2" applyNumberFormat="1" applyFont="1" applyFill="1" applyBorder="1" applyAlignment="1" applyProtection="1">
      <alignment vertical="center"/>
    </xf>
    <xf numFmtId="0" fontId="22" fillId="0" borderId="0" xfId="0" applyFont="1"/>
    <xf numFmtId="3" fontId="1" fillId="4" borderId="2" xfId="2" applyNumberFormat="1" applyFont="1" applyFill="1" applyBorder="1" applyAlignment="1" applyProtection="1">
      <alignment vertical="center"/>
      <protection locked="0"/>
    </xf>
    <xf numFmtId="0" fontId="23" fillId="0" borderId="0" xfId="0" applyFont="1" applyAlignment="1">
      <alignment horizontal="right"/>
    </xf>
    <xf numFmtId="3" fontId="3" fillId="2" borderId="0" xfId="2" applyNumberFormat="1" applyFont="1" applyFill="1" applyAlignment="1" applyProtection="1">
      <alignment horizontal="left"/>
      <protection locked="0"/>
    </xf>
    <xf numFmtId="3" fontId="3" fillId="4" borderId="25" xfId="2" applyNumberFormat="1" applyFont="1" applyFill="1" applyBorder="1" applyAlignment="1" applyProtection="1">
      <alignment vertical="center"/>
      <protection locked="0"/>
    </xf>
    <xf numFmtId="3" fontId="3" fillId="4" borderId="12" xfId="2" applyNumberFormat="1" applyFont="1" applyFill="1" applyBorder="1" applyAlignment="1" applyProtection="1">
      <alignment vertical="center"/>
      <protection locked="0"/>
    </xf>
    <xf numFmtId="0" fontId="3" fillId="2" borderId="25" xfId="2" applyFont="1" applyFill="1" applyBorder="1" applyAlignment="1" applyProtection="1">
      <alignment vertical="center" wrapText="1"/>
      <protection locked="0"/>
    </xf>
    <xf numFmtId="0" fontId="3" fillId="2" borderId="42" xfId="2" applyFont="1" applyFill="1" applyBorder="1" applyAlignment="1" applyProtection="1">
      <alignment vertical="center" wrapText="1"/>
      <protection locked="0"/>
    </xf>
    <xf numFmtId="0" fontId="3" fillId="2" borderId="32" xfId="2" applyFont="1" applyFill="1" applyBorder="1" applyAlignment="1" applyProtection="1">
      <alignment vertical="center" wrapText="1"/>
      <protection locked="0"/>
    </xf>
    <xf numFmtId="3" fontId="1" fillId="4" borderId="43" xfId="2" applyNumberFormat="1" applyFont="1" applyFill="1" applyBorder="1" applyAlignment="1" applyProtection="1">
      <alignment vertical="center"/>
      <protection locked="0"/>
    </xf>
    <xf numFmtId="0" fontId="3" fillId="2" borderId="15" xfId="2" applyFont="1" applyFill="1" applyBorder="1" applyAlignment="1" applyProtection="1">
      <alignment horizontal="center" vertical="center"/>
      <protection locked="0"/>
    </xf>
    <xf numFmtId="0" fontId="3" fillId="6" borderId="8" xfId="2" applyFont="1" applyFill="1" applyBorder="1" applyAlignment="1" applyProtection="1">
      <alignment horizontal="center" vertical="center"/>
      <protection locked="0"/>
    </xf>
    <xf numFmtId="0" fontId="3" fillId="2" borderId="11" xfId="2" applyFont="1" applyFill="1" applyBorder="1" applyAlignment="1" applyProtection="1">
      <alignment horizontal="center" vertical="center"/>
      <protection locked="0"/>
    </xf>
    <xf numFmtId="0" fontId="1" fillId="2" borderId="0" xfId="2" applyNumberFormat="1" applyFont="1" applyFill="1" applyAlignment="1" applyProtection="1">
      <alignment horizontal="right"/>
      <protection locked="0"/>
    </xf>
    <xf numFmtId="0" fontId="24" fillId="0" borderId="0" xfId="0" applyFont="1" applyProtection="1">
      <protection locked="0"/>
    </xf>
    <xf numFmtId="0" fontId="26" fillId="0" borderId="0" xfId="3" applyFont="1" applyFill="1"/>
    <xf numFmtId="0" fontId="25" fillId="0" borderId="0" xfId="3" applyFill="1"/>
    <xf numFmtId="0" fontId="26" fillId="0" borderId="0" xfId="4" applyFont="1" applyFill="1" applyAlignment="1">
      <alignment horizontal="left"/>
    </xf>
    <xf numFmtId="0" fontId="26" fillId="0" borderId="0" xfId="3" applyFont="1" applyFill="1" applyBorder="1"/>
    <xf numFmtId="0" fontId="25" fillId="0" borderId="0" xfId="3" applyFill="1" applyBorder="1"/>
    <xf numFmtId="164" fontId="26" fillId="0" borderId="0" xfId="4" applyNumberFormat="1" applyFont="1" applyFill="1" applyAlignment="1">
      <alignment horizontal="left"/>
    </xf>
    <xf numFmtId="0" fontId="28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165" fontId="29" fillId="0" borderId="0" xfId="3" applyNumberFormat="1" applyFont="1" applyFill="1" applyBorder="1" applyAlignment="1">
      <alignment horizontal="center" vertical="center"/>
    </xf>
    <xf numFmtId="0" fontId="25" fillId="0" borderId="0" xfId="3" applyFill="1" applyAlignment="1">
      <alignment horizontal="center" vertical="center"/>
    </xf>
    <xf numFmtId="0" fontId="26" fillId="0" borderId="0" xfId="4" applyFont="1" applyFill="1" applyBorder="1" applyAlignment="1">
      <alignment horizontal="right"/>
    </xf>
    <xf numFmtId="0" fontId="30" fillId="0" borderId="0" xfId="3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31" fillId="0" borderId="0" xfId="3" applyFont="1" applyFill="1" applyBorder="1"/>
    <xf numFmtId="165" fontId="26" fillId="0" borderId="0" xfId="3" applyNumberFormat="1" applyFont="1" applyFill="1" applyBorder="1" applyAlignment="1">
      <alignment horizontal="left"/>
    </xf>
    <xf numFmtId="0" fontId="32" fillId="0" borderId="0" xfId="3" applyFont="1" applyFill="1"/>
    <xf numFmtId="0" fontId="26" fillId="0" borderId="0" xfId="4" applyFont="1" applyFill="1" applyBorder="1" applyAlignment="1"/>
    <xf numFmtId="0" fontId="26" fillId="0" borderId="0" xfId="4" applyFont="1" applyFill="1"/>
    <xf numFmtId="0" fontId="26" fillId="0" borderId="0" xfId="4" applyFont="1" applyFill="1" applyBorder="1" applyAlignment="1">
      <alignment horizontal="center"/>
    </xf>
    <xf numFmtId="0" fontId="26" fillId="0" borderId="0" xfId="4" applyFont="1" applyFill="1" applyBorder="1" applyAlignment="1">
      <alignment horizontal="left" indent="7"/>
    </xf>
    <xf numFmtId="0" fontId="33" fillId="0" borderId="0" xfId="3" applyFont="1" applyFill="1" applyBorder="1"/>
    <xf numFmtId="0" fontId="25" fillId="0" borderId="0" xfId="3" applyFont="1" applyFill="1" applyBorder="1"/>
    <xf numFmtId="0" fontId="1" fillId="2" borderId="36" xfId="2" applyFont="1" applyFill="1" applyBorder="1" applyAlignment="1" applyProtection="1">
      <alignment vertical="center" wrapText="1"/>
      <protection locked="0"/>
    </xf>
    <xf numFmtId="0" fontId="5" fillId="2" borderId="36" xfId="2" applyFont="1" applyFill="1" applyBorder="1" applyAlignment="1" applyProtection="1">
      <alignment vertical="center" wrapText="1"/>
      <protection locked="0"/>
    </xf>
    <xf numFmtId="0" fontId="5" fillId="2" borderId="38" xfId="2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3" fillId="2" borderId="25" xfId="2" applyFont="1" applyFill="1" applyBorder="1" applyAlignment="1" applyProtection="1">
      <alignment vertical="center" wrapText="1"/>
      <protection locked="0"/>
    </xf>
    <xf numFmtId="0" fontId="3" fillId="2" borderId="42" xfId="2" applyFont="1" applyFill="1" applyBorder="1" applyAlignment="1" applyProtection="1">
      <alignment vertical="center" wrapText="1"/>
      <protection locked="0"/>
    </xf>
    <xf numFmtId="0" fontId="3" fillId="2" borderId="32" xfId="2" applyFont="1" applyFill="1" applyBorder="1" applyAlignment="1" applyProtection="1">
      <alignment vertical="center" wrapText="1"/>
      <protection locked="0"/>
    </xf>
    <xf numFmtId="0" fontId="2" fillId="2" borderId="42" xfId="2" applyFont="1" applyFill="1" applyBorder="1" applyAlignment="1" applyProtection="1">
      <alignment vertical="center" wrapText="1"/>
      <protection locked="0"/>
    </xf>
    <xf numFmtId="0" fontId="2" fillId="2" borderId="32" xfId="2" applyFont="1" applyFill="1" applyBorder="1" applyAlignment="1" applyProtection="1">
      <alignment vertical="center" wrapText="1"/>
      <protection locked="0"/>
    </xf>
    <xf numFmtId="0" fontId="1" fillId="2" borderId="25" xfId="2" applyFont="1" applyFill="1" applyBorder="1" applyAlignment="1" applyProtection="1">
      <alignment vertical="center" wrapText="1"/>
      <protection locked="0"/>
    </xf>
    <xf numFmtId="0" fontId="5" fillId="2" borderId="42" xfId="2" applyFont="1" applyFill="1" applyBorder="1" applyAlignment="1" applyProtection="1">
      <alignment vertical="center" wrapText="1"/>
      <protection locked="0"/>
    </xf>
    <xf numFmtId="0" fontId="5" fillId="2" borderId="32" xfId="2" applyFont="1" applyFill="1" applyBorder="1" applyAlignment="1" applyProtection="1">
      <alignment vertical="center" wrapText="1"/>
      <protection locked="0"/>
    </xf>
    <xf numFmtId="0" fontId="3" fillId="2" borderId="35" xfId="2" applyFont="1" applyFill="1" applyBorder="1" applyAlignment="1" applyProtection="1">
      <alignment vertical="center" wrapText="1"/>
      <protection locked="0"/>
    </xf>
    <xf numFmtId="0" fontId="2" fillId="2" borderId="44" xfId="2" applyFont="1" applyFill="1" applyBorder="1" applyAlignment="1" applyProtection="1">
      <alignment vertical="center" wrapText="1"/>
      <protection locked="0"/>
    </xf>
    <xf numFmtId="0" fontId="2" fillId="2" borderId="29" xfId="2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5" fillId="2" borderId="0" xfId="2" applyFont="1" applyFill="1" applyAlignment="1" applyProtection="1">
      <alignment horizontal="center"/>
      <protection locked="0"/>
    </xf>
    <xf numFmtId="0" fontId="2" fillId="2" borderId="0" xfId="2" applyFont="1" applyFill="1" applyAlignment="1" applyProtection="1">
      <alignment horizontal="center"/>
      <protection locked="0"/>
    </xf>
    <xf numFmtId="0" fontId="1" fillId="2" borderId="0" xfId="2" applyFont="1" applyFill="1" applyAlignment="1" applyProtection="1">
      <protection locked="0"/>
    </xf>
    <xf numFmtId="0" fontId="2" fillId="2" borderId="0" xfId="2" applyFont="1" applyFill="1" applyAlignment="1" applyProtection="1">
      <protection locked="0"/>
    </xf>
    <xf numFmtId="0" fontId="1" fillId="2" borderId="24" xfId="2" applyFont="1" applyFill="1" applyBorder="1" applyAlignment="1" applyProtection="1">
      <alignment horizontal="center" vertical="center"/>
      <protection locked="0"/>
    </xf>
    <xf numFmtId="0" fontId="1" fillId="2" borderId="45" xfId="2" applyFont="1" applyFill="1" applyBorder="1" applyAlignment="1" applyProtection="1">
      <alignment horizontal="center" vertical="center"/>
      <protection locked="0"/>
    </xf>
    <xf numFmtId="0" fontId="1" fillId="2" borderId="2" xfId="2" applyFont="1" applyFill="1" applyBorder="1" applyAlignment="1" applyProtection="1">
      <alignment horizontal="center" vertical="center"/>
      <protection locked="0"/>
    </xf>
    <xf numFmtId="0" fontId="3" fillId="2" borderId="35" xfId="2" applyFont="1" applyFill="1" applyBorder="1" applyAlignment="1" applyProtection="1">
      <alignment horizontal="center"/>
      <protection locked="0"/>
    </xf>
    <xf numFmtId="0" fontId="3" fillId="2" borderId="44" xfId="2" applyFont="1" applyFill="1" applyBorder="1" applyAlignment="1" applyProtection="1">
      <alignment horizontal="center"/>
      <protection locked="0"/>
    </xf>
    <xf numFmtId="0" fontId="3" fillId="2" borderId="29" xfId="2" applyFont="1" applyFill="1" applyBorder="1" applyAlignment="1" applyProtection="1">
      <alignment horizontal="center"/>
      <protection locked="0"/>
    </xf>
    <xf numFmtId="0" fontId="1" fillId="2" borderId="24" xfId="2" applyFont="1" applyFill="1" applyBorder="1" applyAlignment="1" applyProtection="1">
      <alignment vertical="center" wrapText="1"/>
      <protection locked="0"/>
    </xf>
    <xf numFmtId="0" fontId="5" fillId="2" borderId="45" xfId="2" applyFont="1" applyFill="1" applyBorder="1" applyAlignment="1" applyProtection="1">
      <alignment vertical="center" wrapText="1"/>
      <protection locked="0"/>
    </xf>
    <xf numFmtId="0" fontId="5" fillId="2" borderId="2" xfId="2" applyFont="1" applyFill="1" applyBorder="1" applyAlignment="1" applyProtection="1">
      <alignment vertical="center" wrapText="1"/>
      <protection locked="0"/>
    </xf>
    <xf numFmtId="49" fontId="1" fillId="2" borderId="0" xfId="0" applyNumberFormat="1" applyFont="1" applyFill="1" applyBorder="1" applyAlignment="1" applyProtection="1"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1" fillId="2" borderId="0" xfId="2" applyFont="1" applyFill="1" applyBorder="1" applyAlignment="1" applyProtection="1">
      <protection locked="0"/>
    </xf>
    <xf numFmtId="0" fontId="1" fillId="2" borderId="0" xfId="2" applyFont="1" applyFill="1" applyAlignment="1" applyProtection="1">
      <alignment horizontal="right"/>
      <protection locked="0"/>
    </xf>
    <xf numFmtId="0" fontId="2" fillId="2" borderId="0" xfId="2" applyFont="1" applyFill="1" applyAlignment="1" applyProtection="1">
      <alignment horizontal="right"/>
      <protection locked="0"/>
    </xf>
    <xf numFmtId="0" fontId="3" fillId="2" borderId="44" xfId="2" applyFont="1" applyFill="1" applyBorder="1" applyAlignment="1" applyProtection="1">
      <alignment vertical="center" wrapText="1"/>
      <protection locked="0"/>
    </xf>
    <xf numFmtId="0" fontId="3" fillId="2" borderId="29" xfId="2" applyFont="1" applyFill="1" applyBorder="1" applyAlignment="1" applyProtection="1">
      <alignment vertical="center" wrapText="1"/>
      <protection locked="0"/>
    </xf>
    <xf numFmtId="0" fontId="1" fillId="2" borderId="46" xfId="2" applyFont="1" applyFill="1" applyBorder="1" applyAlignment="1" applyProtection="1">
      <alignment vertical="center" wrapText="1"/>
      <protection locked="0"/>
    </xf>
    <xf numFmtId="0" fontId="1" fillId="2" borderId="38" xfId="2" applyFont="1" applyFill="1" applyBorder="1" applyAlignment="1" applyProtection="1">
      <alignment vertical="center" wrapText="1"/>
      <protection locked="0"/>
    </xf>
    <xf numFmtId="0" fontId="1" fillId="0" borderId="25" xfId="2" applyFont="1" applyFill="1" applyBorder="1" applyAlignment="1" applyProtection="1">
      <alignment vertical="center" wrapText="1"/>
      <protection locked="0"/>
    </xf>
    <xf numFmtId="0" fontId="1" fillId="0" borderId="42" xfId="2" applyFont="1" applyFill="1" applyBorder="1" applyAlignment="1" applyProtection="1">
      <alignment vertical="center" wrapText="1"/>
      <protection locked="0"/>
    </xf>
    <xf numFmtId="0" fontId="1" fillId="0" borderId="32" xfId="2" applyFont="1" applyFill="1" applyBorder="1" applyAlignment="1" applyProtection="1">
      <alignment vertical="center" wrapText="1"/>
      <protection locked="0"/>
    </xf>
    <xf numFmtId="0" fontId="1" fillId="2" borderId="42" xfId="2" applyFont="1" applyFill="1" applyBorder="1" applyAlignment="1" applyProtection="1">
      <alignment vertical="center" wrapText="1"/>
      <protection locked="0"/>
    </xf>
    <xf numFmtId="0" fontId="1" fillId="2" borderId="32" xfId="2" applyFont="1" applyFill="1" applyBorder="1" applyAlignment="1" applyProtection="1">
      <alignment vertical="center" wrapText="1"/>
      <protection locked="0"/>
    </xf>
    <xf numFmtId="0" fontId="1" fillId="6" borderId="25" xfId="2" applyFont="1" applyFill="1" applyBorder="1" applyAlignment="1" applyProtection="1">
      <alignment vertical="center" wrapText="1"/>
      <protection locked="0"/>
    </xf>
    <xf numFmtId="0" fontId="1" fillId="6" borderId="42" xfId="2" applyFont="1" applyFill="1" applyBorder="1" applyAlignment="1" applyProtection="1">
      <alignment vertical="center" wrapText="1"/>
      <protection locked="0"/>
    </xf>
    <xf numFmtId="0" fontId="1" fillId="6" borderId="32" xfId="2" applyFont="1" applyFill="1" applyBorder="1" applyAlignment="1" applyProtection="1">
      <alignment vertical="center" wrapText="1"/>
      <protection locked="0"/>
    </xf>
    <xf numFmtId="0" fontId="1" fillId="2" borderId="45" xfId="2" applyFont="1" applyFill="1" applyBorder="1" applyAlignment="1" applyProtection="1">
      <alignment vertical="center" wrapText="1"/>
      <protection locked="0"/>
    </xf>
    <xf numFmtId="0" fontId="1" fillId="2" borderId="2" xfId="2" applyFont="1" applyFill="1" applyBorder="1" applyAlignment="1" applyProtection="1">
      <alignment vertical="center" wrapText="1"/>
      <protection locked="0"/>
    </xf>
    <xf numFmtId="0" fontId="1" fillId="2" borderId="35" xfId="0" applyFont="1" applyFill="1" applyBorder="1" applyAlignment="1" applyProtection="1">
      <alignment vertical="center" wrapText="1"/>
      <protection locked="0"/>
    </xf>
    <xf numFmtId="0" fontId="1" fillId="2" borderId="44" xfId="0" applyFont="1" applyFill="1" applyBorder="1" applyAlignment="1" applyProtection="1">
      <alignment vertical="center" wrapText="1"/>
      <protection locked="0"/>
    </xf>
    <xf numFmtId="0" fontId="1" fillId="2" borderId="29" xfId="0" applyFont="1" applyFill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 applyProtection="1">
      <alignment vertical="center" wrapText="1"/>
      <protection locked="0"/>
    </xf>
    <xf numFmtId="0" fontId="3" fillId="2" borderId="42" xfId="0" applyFont="1" applyFill="1" applyBorder="1" applyAlignment="1" applyProtection="1">
      <alignment vertical="center" wrapText="1"/>
      <protection locked="0"/>
    </xf>
    <xf numFmtId="0" fontId="3" fillId="2" borderId="32" xfId="0" applyFont="1" applyFill="1" applyBorder="1" applyAlignment="1" applyProtection="1">
      <alignment vertical="center" wrapText="1"/>
      <protection locked="0"/>
    </xf>
    <xf numFmtId="0" fontId="1" fillId="2" borderId="25" xfId="0" applyFont="1" applyFill="1" applyBorder="1" applyAlignment="1" applyProtection="1">
      <alignment vertical="center" wrapText="1"/>
      <protection locked="0"/>
    </xf>
    <xf numFmtId="0" fontId="1" fillId="2" borderId="42" xfId="0" applyFont="1" applyFill="1" applyBorder="1" applyAlignment="1" applyProtection="1">
      <alignment vertical="center" wrapText="1"/>
      <protection locked="0"/>
    </xf>
    <xf numFmtId="0" fontId="1" fillId="2" borderId="32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vertical="center" wrapText="1"/>
      <protection locked="0"/>
    </xf>
    <xf numFmtId="0" fontId="3" fillId="2" borderId="45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/>
      <protection locked="0"/>
    </xf>
    <xf numFmtId="0" fontId="3" fillId="2" borderId="44" xfId="0" applyFont="1" applyFill="1" applyBorder="1" applyAlignment="1" applyProtection="1">
      <alignment horizontal="center"/>
      <protection locked="0"/>
    </xf>
    <xf numFmtId="0" fontId="3" fillId="2" borderId="29" xfId="0" applyFont="1" applyFill="1" applyBorder="1" applyAlignment="1" applyProtection="1">
      <alignment horizontal="center"/>
      <protection locked="0"/>
    </xf>
    <xf numFmtId="0" fontId="13" fillId="2" borderId="24" xfId="0" applyFont="1" applyFill="1" applyBorder="1" applyAlignment="1" applyProtection="1">
      <alignment vertical="center" wrapText="1"/>
      <protection locked="0"/>
    </xf>
    <xf numFmtId="0" fontId="14" fillId="2" borderId="45" xfId="0" applyFont="1" applyFill="1" applyBorder="1" applyAlignment="1" applyProtection="1">
      <alignment vertical="center" wrapText="1"/>
      <protection locked="0"/>
    </xf>
    <xf numFmtId="0" fontId="14" fillId="2" borderId="2" xfId="0" applyFont="1" applyFill="1" applyBorder="1" applyAlignment="1" applyProtection="1">
      <alignment vertical="center" wrapText="1"/>
      <protection locked="0"/>
    </xf>
    <xf numFmtId="0" fontId="13" fillId="2" borderId="25" xfId="0" applyFont="1" applyFill="1" applyBorder="1" applyAlignment="1" applyProtection="1">
      <alignment vertical="center" wrapText="1"/>
      <protection locked="0"/>
    </xf>
    <xf numFmtId="0" fontId="14" fillId="2" borderId="42" xfId="0" applyFont="1" applyFill="1" applyBorder="1" applyAlignment="1" applyProtection="1">
      <alignment vertical="center" wrapText="1"/>
      <protection locked="0"/>
    </xf>
    <xf numFmtId="0" fontId="14" fillId="2" borderId="32" xfId="0" applyFont="1" applyFill="1" applyBorder="1" applyAlignment="1" applyProtection="1">
      <alignment vertical="center" wrapText="1"/>
      <protection locked="0"/>
    </xf>
    <xf numFmtId="0" fontId="5" fillId="2" borderId="42" xfId="0" applyFont="1" applyFill="1" applyBorder="1" applyAlignment="1" applyProtection="1">
      <alignment vertical="center" wrapText="1"/>
      <protection locked="0"/>
    </xf>
    <xf numFmtId="0" fontId="5" fillId="2" borderId="32" xfId="0" applyFont="1" applyFill="1" applyBorder="1" applyAlignment="1" applyProtection="1">
      <alignment vertical="center" wrapText="1"/>
      <protection locked="0"/>
    </xf>
    <xf numFmtId="0" fontId="15" fillId="2" borderId="35" xfId="0" applyFont="1" applyFill="1" applyBorder="1" applyAlignment="1" applyProtection="1">
      <alignment vertical="center" wrapText="1"/>
      <protection locked="0"/>
    </xf>
    <xf numFmtId="0" fontId="16" fillId="2" borderId="44" xfId="0" applyFont="1" applyFill="1" applyBorder="1" applyAlignment="1" applyProtection="1">
      <alignment vertical="center" wrapText="1"/>
      <protection locked="0"/>
    </xf>
    <xf numFmtId="0" fontId="16" fillId="2" borderId="29" xfId="0" applyFont="1" applyFill="1" applyBorder="1" applyAlignment="1" applyProtection="1">
      <alignment vertical="center" wrapText="1"/>
      <protection locked="0"/>
    </xf>
  </cellXfs>
  <cellStyles count="5">
    <cellStyle name="Hivatkozás" xfId="1" builtinId="8"/>
    <cellStyle name="Normál" xfId="0" builtinId="0"/>
    <cellStyle name="Normál 2" xfId="2"/>
    <cellStyle name="Normál 3" xfId="4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_PSK_PROBA\Konyvvizsgalat\%23Alap\Munkalap\2014\Sajat\input\KD-1\MINT&#193;K%20SZ&#193;MV\XEgy&#233;b%20mint&#225;k\M&#233;rleg2007minta071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imenzio-kft.h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zoomScaleNormal="100" workbookViewId="0">
      <selection activeCell="A30" sqref="A30"/>
    </sheetView>
  </sheetViews>
  <sheetFormatPr defaultColWidth="0" defaultRowHeight="15.75" customHeight="1" x14ac:dyDescent="0.2"/>
  <cols>
    <col min="1" max="1" width="9.5703125" style="191" customWidth="1"/>
    <col min="2" max="2" width="19.5703125" style="191" customWidth="1"/>
    <col min="3" max="3" width="26.7109375" style="191" customWidth="1"/>
    <col min="4" max="4" width="10.7109375" style="191" customWidth="1"/>
    <col min="5" max="5" width="17" style="191" customWidth="1"/>
    <col min="6" max="13" width="10.7109375" style="191" hidden="1" customWidth="1"/>
    <col min="14" max="16384" width="0" style="191" hidden="1"/>
  </cols>
  <sheetData>
    <row r="1" spans="1:13" ht="15.75" customHeight="1" x14ac:dyDescent="0.25">
      <c r="A1" s="190"/>
      <c r="B1" s="190"/>
      <c r="C1" s="190"/>
      <c r="D1" s="190"/>
      <c r="E1" s="190"/>
    </row>
    <row r="2" spans="1:13" ht="15.75" customHeight="1" x14ac:dyDescent="0.25">
      <c r="B2" s="192" t="s">
        <v>228</v>
      </c>
      <c r="C2" s="193"/>
      <c r="D2" s="193"/>
      <c r="E2" s="193"/>
      <c r="F2" s="194"/>
      <c r="G2" s="194"/>
      <c r="H2" s="194"/>
      <c r="I2" s="194"/>
      <c r="J2" s="194"/>
      <c r="K2" s="194"/>
      <c r="L2" s="194"/>
      <c r="M2" s="194"/>
    </row>
    <row r="3" spans="1:13" ht="15.75" customHeight="1" x14ac:dyDescent="0.25">
      <c r="B3" s="192" t="s">
        <v>236</v>
      </c>
      <c r="C3" s="193"/>
      <c r="D3" s="193"/>
      <c r="E3" s="193"/>
      <c r="F3" s="194"/>
      <c r="G3" s="194"/>
      <c r="H3" s="194"/>
      <c r="I3" s="194"/>
      <c r="J3" s="194"/>
      <c r="K3" s="194"/>
      <c r="L3" s="194"/>
      <c r="M3" s="194"/>
    </row>
    <row r="4" spans="1:13" ht="15.75" customHeight="1" x14ac:dyDescent="0.25">
      <c r="A4" s="192"/>
      <c r="B4" s="193"/>
      <c r="C4" s="193"/>
      <c r="D4" s="193"/>
      <c r="E4" s="193"/>
      <c r="F4" s="194"/>
      <c r="G4" s="194"/>
      <c r="H4" s="194"/>
      <c r="I4" s="194"/>
      <c r="J4" s="194"/>
      <c r="K4" s="194"/>
      <c r="L4" s="194"/>
      <c r="M4" s="194"/>
    </row>
    <row r="5" spans="1:13" ht="15.75" customHeight="1" x14ac:dyDescent="0.25">
      <c r="B5" s="195" t="s">
        <v>229</v>
      </c>
      <c r="C5" s="193"/>
      <c r="D5" s="193"/>
      <c r="E5" s="190"/>
    </row>
    <row r="6" spans="1:13" ht="15.75" customHeight="1" x14ac:dyDescent="0.25">
      <c r="B6" s="192" t="s">
        <v>237</v>
      </c>
      <c r="C6" s="193"/>
      <c r="D6" s="193"/>
      <c r="E6" s="190"/>
    </row>
    <row r="7" spans="1:13" ht="15.75" customHeight="1" x14ac:dyDescent="0.25">
      <c r="A7" s="193"/>
      <c r="C7" s="194"/>
      <c r="D7" s="190"/>
      <c r="E7" s="190"/>
    </row>
    <row r="8" spans="1:13" ht="15.75" customHeight="1" x14ac:dyDescent="0.25">
      <c r="A8" s="193"/>
      <c r="C8" s="194"/>
      <c r="D8" s="190"/>
      <c r="E8" s="190"/>
    </row>
    <row r="9" spans="1:13" ht="15.75" customHeight="1" x14ac:dyDescent="0.25">
      <c r="A9" s="193"/>
      <c r="C9" s="194"/>
      <c r="D9" s="190"/>
      <c r="E9" s="190"/>
    </row>
    <row r="10" spans="1:13" ht="15.75" customHeight="1" x14ac:dyDescent="0.25">
      <c r="A10" s="193"/>
      <c r="D10" s="190"/>
      <c r="E10" s="190"/>
    </row>
    <row r="11" spans="1:13" ht="15.75" customHeight="1" x14ac:dyDescent="0.25">
      <c r="A11" s="193"/>
      <c r="D11" s="190"/>
      <c r="E11" s="190"/>
    </row>
    <row r="12" spans="1:13" ht="27" customHeight="1" x14ac:dyDescent="0.25">
      <c r="A12" s="193"/>
      <c r="C12" s="196" t="s">
        <v>227</v>
      </c>
      <c r="D12" s="190"/>
      <c r="E12" s="190"/>
    </row>
    <row r="13" spans="1:13" ht="15.75" customHeight="1" x14ac:dyDescent="0.25">
      <c r="A13" s="193"/>
      <c r="C13" s="197"/>
      <c r="D13" s="190"/>
      <c r="E13" s="190"/>
    </row>
    <row r="14" spans="1:13" ht="21" customHeight="1" x14ac:dyDescent="0.25">
      <c r="A14" s="193"/>
      <c r="C14" s="198" t="s">
        <v>238</v>
      </c>
      <c r="D14" s="190"/>
      <c r="E14" s="190"/>
    </row>
    <row r="15" spans="1:13" ht="18.75" customHeight="1" x14ac:dyDescent="0.25">
      <c r="A15" s="193"/>
      <c r="C15" s="199" t="s">
        <v>239</v>
      </c>
      <c r="D15" s="190"/>
      <c r="E15" s="190"/>
    </row>
    <row r="16" spans="1:13" ht="15.75" customHeight="1" x14ac:dyDescent="0.25">
      <c r="A16" s="193"/>
      <c r="C16" s="200"/>
      <c r="D16" s="201"/>
      <c r="E16" s="190"/>
    </row>
    <row r="17" spans="1:5" ht="15.75" customHeight="1" x14ac:dyDescent="0.25">
      <c r="A17" s="193"/>
      <c r="C17" s="200"/>
      <c r="D17" s="190"/>
      <c r="E17" s="190"/>
    </row>
    <row r="18" spans="1:5" ht="15.75" customHeight="1" x14ac:dyDescent="0.25">
      <c r="A18" s="193"/>
      <c r="C18" s="200"/>
      <c r="D18" s="190"/>
      <c r="E18" s="190"/>
    </row>
    <row r="19" spans="1:5" ht="36.75" customHeight="1" x14ac:dyDescent="0.25">
      <c r="A19" s="193"/>
      <c r="C19" s="202" t="s">
        <v>240</v>
      </c>
      <c r="D19" s="190"/>
      <c r="E19" s="190"/>
    </row>
    <row r="20" spans="1:5" ht="15.75" customHeight="1" x14ac:dyDescent="0.25">
      <c r="A20" s="193"/>
      <c r="C20" s="203" t="s">
        <v>242</v>
      </c>
      <c r="D20" s="190"/>
      <c r="E20" s="190"/>
    </row>
    <row r="21" spans="1:5" ht="15.75" customHeight="1" x14ac:dyDescent="0.25">
      <c r="A21" s="193"/>
      <c r="D21" s="190"/>
      <c r="E21" s="190"/>
    </row>
    <row r="22" spans="1:5" ht="15.75" customHeight="1" x14ac:dyDescent="0.25">
      <c r="A22" s="204"/>
      <c r="D22" s="190"/>
      <c r="E22" s="190"/>
    </row>
    <row r="23" spans="1:5" ht="15.75" customHeight="1" x14ac:dyDescent="0.25">
      <c r="A23" s="193"/>
      <c r="D23" s="190"/>
      <c r="E23" s="190"/>
    </row>
    <row r="24" spans="1:5" ht="15.75" customHeight="1" x14ac:dyDescent="0.25">
      <c r="A24" s="193"/>
      <c r="D24" s="190"/>
      <c r="E24" s="190"/>
    </row>
    <row r="25" spans="1:5" ht="15.75" customHeight="1" x14ac:dyDescent="0.25">
      <c r="A25" s="193"/>
      <c r="D25" s="190"/>
      <c r="E25" s="190"/>
    </row>
    <row r="26" spans="1:5" ht="15.75" customHeight="1" x14ac:dyDescent="0.25">
      <c r="A26" s="193"/>
      <c r="B26" s="193"/>
      <c r="C26" s="193"/>
      <c r="D26" s="190"/>
      <c r="E26" s="190"/>
    </row>
    <row r="27" spans="1:5" ht="15.75" customHeight="1" x14ac:dyDescent="0.25">
      <c r="A27" s="193"/>
      <c r="B27" s="193"/>
      <c r="C27" s="193"/>
      <c r="D27" s="190"/>
      <c r="E27" s="190"/>
    </row>
    <row r="28" spans="1:5" ht="15.75" customHeight="1" x14ac:dyDescent="0.25">
      <c r="A28" s="193"/>
      <c r="B28" s="193"/>
      <c r="C28" s="193"/>
      <c r="D28" s="190"/>
      <c r="E28" s="190"/>
    </row>
    <row r="29" spans="1:5" ht="15.75" customHeight="1" x14ac:dyDescent="0.25">
      <c r="A29" s="193"/>
      <c r="B29" s="193"/>
      <c r="C29" s="193"/>
      <c r="D29" s="190"/>
      <c r="E29" s="190"/>
    </row>
    <row r="30" spans="1:5" ht="15.75" customHeight="1" x14ac:dyDescent="0.25">
      <c r="A30" s="205" t="s">
        <v>241</v>
      </c>
      <c r="C30" s="206"/>
      <c r="D30" s="207"/>
      <c r="E30" s="206"/>
    </row>
    <row r="31" spans="1:5" ht="15.75" customHeight="1" x14ac:dyDescent="0.25">
      <c r="A31" s="208"/>
      <c r="B31" s="209"/>
      <c r="C31" s="207"/>
      <c r="D31" s="208"/>
      <c r="E31" s="201"/>
    </row>
    <row r="32" spans="1:5" ht="15.75" customHeight="1" x14ac:dyDescent="0.25">
      <c r="A32" s="208"/>
      <c r="B32" s="209"/>
      <c r="C32" s="206"/>
      <c r="D32" s="208"/>
      <c r="E32" s="190"/>
    </row>
    <row r="33" spans="1:5" ht="15.75" customHeight="1" x14ac:dyDescent="0.25">
      <c r="A33" s="193"/>
      <c r="B33" s="193"/>
      <c r="C33" s="206"/>
      <c r="D33" s="190"/>
      <c r="E33" s="190"/>
    </row>
    <row r="34" spans="1:5" ht="15.75" customHeight="1" x14ac:dyDescent="0.25">
      <c r="A34" s="193"/>
      <c r="B34" s="193"/>
      <c r="C34" s="210"/>
      <c r="D34" s="190"/>
      <c r="E34" s="190"/>
    </row>
    <row r="35" spans="1:5" ht="15.75" customHeight="1" x14ac:dyDescent="0.25">
      <c r="A35" s="193"/>
      <c r="B35" s="193"/>
      <c r="C35" s="193"/>
      <c r="D35" s="190"/>
      <c r="E35" s="190"/>
    </row>
    <row r="36" spans="1:5" ht="15.75" customHeight="1" x14ac:dyDescent="0.25">
      <c r="A36" s="193"/>
      <c r="B36" s="193"/>
      <c r="C36" s="193"/>
      <c r="D36" s="190"/>
    </row>
    <row r="37" spans="1:5" ht="15.75" customHeight="1" x14ac:dyDescent="0.25">
      <c r="A37" s="193"/>
      <c r="B37" s="193"/>
      <c r="C37" s="193"/>
      <c r="D37" s="190"/>
      <c r="E37" s="190"/>
    </row>
    <row r="38" spans="1:5" ht="15.75" customHeight="1" x14ac:dyDescent="0.25">
      <c r="A38" s="211"/>
      <c r="B38" s="193"/>
      <c r="C38" s="193"/>
      <c r="D38" s="190"/>
      <c r="E38" s="190"/>
    </row>
    <row r="39" spans="1:5" ht="15.75" customHeight="1" x14ac:dyDescent="0.25">
      <c r="A39" s="193"/>
      <c r="B39" s="193"/>
      <c r="C39" s="193"/>
      <c r="D39" s="190"/>
      <c r="E39" s="190"/>
    </row>
    <row r="40" spans="1:5" ht="15.75" customHeight="1" x14ac:dyDescent="0.25">
      <c r="A40" s="193"/>
      <c r="B40" s="193"/>
      <c r="C40" s="193"/>
      <c r="D40" s="190"/>
      <c r="E40" s="190"/>
    </row>
    <row r="41" spans="1:5" ht="15.75" customHeight="1" x14ac:dyDescent="0.25">
      <c r="A41" s="193"/>
      <c r="B41" s="193"/>
      <c r="C41" s="193"/>
      <c r="D41" s="190"/>
      <c r="E41" s="190"/>
    </row>
    <row r="42" spans="1:5" ht="15.75" customHeight="1" x14ac:dyDescent="0.25">
      <c r="A42" s="211"/>
      <c r="B42" s="193"/>
      <c r="C42" s="193"/>
      <c r="D42" s="190"/>
      <c r="E42" s="190"/>
    </row>
    <row r="43" spans="1:5" ht="15.75" customHeight="1" x14ac:dyDescent="0.25">
      <c r="A43" s="193"/>
      <c r="B43" s="193"/>
      <c r="C43" s="193"/>
      <c r="D43" s="190"/>
      <c r="E43" s="190"/>
    </row>
    <row r="44" spans="1:5" ht="15.75" customHeight="1" x14ac:dyDescent="0.25">
      <c r="A44" s="193"/>
      <c r="B44" s="193"/>
      <c r="C44" s="193"/>
      <c r="D44" s="190"/>
      <c r="E44" s="190"/>
    </row>
    <row r="45" spans="1:5" ht="15.75" customHeight="1" x14ac:dyDescent="0.25">
      <c r="A45" s="193"/>
      <c r="B45" s="193"/>
      <c r="C45" s="194"/>
      <c r="D45" s="190"/>
      <c r="E45" s="190"/>
    </row>
    <row r="46" spans="1:5" ht="15.75" customHeight="1" x14ac:dyDescent="0.25">
      <c r="A46" s="193"/>
      <c r="B46" s="194"/>
      <c r="C46" s="194"/>
    </row>
    <row r="47" spans="1:5" ht="15.75" customHeight="1" x14ac:dyDescent="0.25">
      <c r="A47" s="193"/>
      <c r="B47" s="194"/>
      <c r="C47" s="194"/>
    </row>
    <row r="48" spans="1:5" ht="15.75" customHeight="1" x14ac:dyDescent="0.25">
      <c r="A48" s="193"/>
      <c r="B48" s="194"/>
      <c r="C48" s="194"/>
    </row>
    <row r="49" spans="1:3" ht="15.75" customHeight="1" x14ac:dyDescent="0.2">
      <c r="A49" s="194"/>
      <c r="B49" s="194"/>
      <c r="C49" s="194"/>
    </row>
    <row r="50" spans="1:3" ht="15.75" customHeight="1" x14ac:dyDescent="0.2">
      <c r="A50" s="212"/>
      <c r="B50" s="194"/>
      <c r="C50" s="194"/>
    </row>
  </sheetData>
  <pageMargins left="0.9055118110236221" right="0.9055118110236221" top="1.2598425196850394" bottom="0.9842519685039370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showGridLines="0" workbookViewId="0">
      <selection activeCell="B39" sqref="B39"/>
    </sheetView>
  </sheetViews>
  <sheetFormatPr defaultRowHeight="15" x14ac:dyDescent="0.25"/>
  <cols>
    <col min="1" max="1" width="34.5703125" customWidth="1"/>
    <col min="2" max="2" width="72.140625" customWidth="1"/>
  </cols>
  <sheetData>
    <row r="1" spans="1:2" ht="21" x14ac:dyDescent="0.35">
      <c r="A1" s="175" t="s">
        <v>170</v>
      </c>
      <c r="B1" s="177" t="s">
        <v>190</v>
      </c>
    </row>
    <row r="2" spans="1:2" x14ac:dyDescent="0.25">
      <c r="A2" t="s">
        <v>226</v>
      </c>
    </row>
    <row r="4" spans="1:2" ht="18.75" x14ac:dyDescent="0.3">
      <c r="A4" s="58" t="s">
        <v>175</v>
      </c>
      <c r="B4" s="58" t="s">
        <v>210</v>
      </c>
    </row>
    <row r="5" spans="1:2" ht="15.75" x14ac:dyDescent="0.25">
      <c r="A5" s="57" t="s">
        <v>172</v>
      </c>
      <c r="B5" s="57" t="s">
        <v>211</v>
      </c>
    </row>
    <row r="6" spans="1:2" ht="15.75" x14ac:dyDescent="0.25">
      <c r="A6" s="57"/>
    </row>
    <row r="7" spans="1:2" x14ac:dyDescent="0.25">
      <c r="A7" t="s">
        <v>174</v>
      </c>
    </row>
    <row r="8" spans="1:2" x14ac:dyDescent="0.25">
      <c r="A8" t="s">
        <v>173</v>
      </c>
    </row>
    <row r="10" spans="1:2" x14ac:dyDescent="0.25">
      <c r="A10" s="56" t="s">
        <v>171</v>
      </c>
    </row>
    <row r="11" spans="1:2" x14ac:dyDescent="0.25">
      <c r="A11" s="65" t="s">
        <v>188</v>
      </c>
      <c r="B11" s="66"/>
    </row>
    <row r="13" spans="1:2" x14ac:dyDescent="0.25">
      <c r="A13" s="56" t="s">
        <v>169</v>
      </c>
    </row>
    <row r="14" spans="1:2" x14ac:dyDescent="0.25">
      <c r="A14" s="5" t="s">
        <v>111</v>
      </c>
      <c r="B14" s="6" t="s">
        <v>227</v>
      </c>
    </row>
    <row r="15" spans="1:2" x14ac:dyDescent="0.25">
      <c r="A15" s="3" t="s">
        <v>92</v>
      </c>
      <c r="B15" s="6" t="s">
        <v>228</v>
      </c>
    </row>
    <row r="16" spans="1:2" x14ac:dyDescent="0.25">
      <c r="A16" s="3" t="s">
        <v>93</v>
      </c>
      <c r="B16" s="6" t="s">
        <v>229</v>
      </c>
    </row>
    <row r="17" spans="1:2" x14ac:dyDescent="0.25">
      <c r="A17" s="3" t="s">
        <v>94</v>
      </c>
      <c r="B17" s="6" t="s">
        <v>234</v>
      </c>
    </row>
    <row r="18" spans="1:2" x14ac:dyDescent="0.25">
      <c r="A18" s="3" t="s">
        <v>112</v>
      </c>
      <c r="B18" s="6" t="s">
        <v>233</v>
      </c>
    </row>
    <row r="19" spans="1:2" x14ac:dyDescent="0.25">
      <c r="A19" s="3" t="s">
        <v>193</v>
      </c>
      <c r="B19" s="6" t="s">
        <v>230</v>
      </c>
    </row>
    <row r="20" spans="1:2" x14ac:dyDescent="0.25">
      <c r="A20" s="3" t="s">
        <v>194</v>
      </c>
      <c r="B20" s="6" t="s">
        <v>235</v>
      </c>
    </row>
    <row r="21" spans="1:2" x14ac:dyDescent="0.25">
      <c r="A21" s="3" t="s">
        <v>191</v>
      </c>
      <c r="B21" s="6" t="s">
        <v>231</v>
      </c>
    </row>
    <row r="23" spans="1:2" x14ac:dyDescent="0.25">
      <c r="A23" s="189" t="s">
        <v>189</v>
      </c>
    </row>
    <row r="24" spans="1:2" x14ac:dyDescent="0.25">
      <c r="A24" s="189" t="s">
        <v>192</v>
      </c>
    </row>
  </sheetData>
  <hyperlinks>
    <hyperlink ref="A5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5"/>
  <sheetViews>
    <sheetView showGridLines="0" zoomScaleNormal="100" workbookViewId="0">
      <selection activeCell="G159" sqref="G159"/>
    </sheetView>
  </sheetViews>
  <sheetFormatPr defaultRowHeight="15.75" x14ac:dyDescent="0.25"/>
  <cols>
    <col min="1" max="1" width="7.28515625" style="172" customWidth="1"/>
    <col min="2" max="2" width="37" style="172" customWidth="1"/>
    <col min="3" max="3" width="4.28515625" style="172" customWidth="1"/>
    <col min="4" max="4" width="14.28515625" style="172" customWidth="1"/>
    <col min="5" max="6" width="10.85546875" style="172" customWidth="1"/>
    <col min="7" max="7" width="9.42578125" style="172" customWidth="1"/>
    <col min="8" max="26" width="9.140625" style="94"/>
    <col min="27" max="16384" width="9.140625" style="95"/>
  </cols>
  <sheetData>
    <row r="1" spans="1:9" ht="12.75" customHeight="1" x14ac:dyDescent="0.3">
      <c r="A1" s="243" t="str">
        <f>'Leírás,Alapadatok'!$B$14</f>
        <v>VASIVÍZ Vas Megyei Víz-és Csatornamű ZRt</v>
      </c>
      <c r="B1" s="217"/>
      <c r="C1" s="1"/>
      <c r="D1" s="2"/>
      <c r="E1" s="244" t="str">
        <f>IF('Leírás,Alapadatok'!$B$21="N","A közzétett adatok könyvvizsgálattal nincsenek alátámasztva.","")</f>
        <v/>
      </c>
      <c r="F1" s="245"/>
      <c r="G1" s="245"/>
      <c r="H1" s="92"/>
      <c r="I1" s="93"/>
    </row>
    <row r="2" spans="1:9" ht="12.75" customHeight="1" x14ac:dyDescent="0.25">
      <c r="A2" s="216"/>
      <c r="B2" s="217"/>
      <c r="C2" s="4"/>
      <c r="D2" s="52"/>
      <c r="E2" s="245"/>
      <c r="F2" s="245"/>
      <c r="G2" s="245"/>
      <c r="I2" s="96"/>
    </row>
    <row r="3" spans="1:9" ht="12.75" customHeight="1" x14ac:dyDescent="0.25">
      <c r="A3" s="54" t="str">
        <f>"Statisztikai számjele:    "&amp;'Leírás,Alapadatok'!$B$15</f>
        <v>Statisztikai számjele:    11316385360011418</v>
      </c>
      <c r="B3" s="7"/>
      <c r="C3" s="7"/>
      <c r="D3" s="52"/>
      <c r="E3" s="246"/>
      <c r="F3" s="246"/>
      <c r="G3" s="246"/>
    </row>
    <row r="4" spans="1:9" ht="12.75" customHeight="1" x14ac:dyDescent="0.25">
      <c r="A4" s="54" t="str">
        <f>"Cégjegyzék száma:        "&amp;'Leírás,Alapadatok'!$B$16</f>
        <v>Cégjegyzék száma:        18-10-100607</v>
      </c>
      <c r="B4" s="54"/>
      <c r="C4" s="54"/>
      <c r="D4" s="54"/>
      <c r="E4" s="8"/>
      <c r="F4" s="53"/>
      <c r="G4" s="9"/>
    </row>
    <row r="5" spans="1:9" ht="12.75" customHeight="1" x14ac:dyDescent="0.25">
      <c r="A5" s="54" t="str">
        <f>"Beszámolási időszak:   "&amp;'Leírás,Alapadatok'!$B$17</f>
        <v>Beszámolási időszak:   2018. 01. 01. - 2018. 06.30.</v>
      </c>
      <c r="B5" s="54"/>
      <c r="C5" s="54"/>
      <c r="D5" s="54"/>
      <c r="E5" s="229" t="str">
        <f>"Fordulónap:  "&amp;'Leírás,Alapadatok'!$B$18</f>
        <v>Fordulónap:  2018.06.30.</v>
      </c>
      <c r="F5" s="229"/>
      <c r="G5" s="229"/>
    </row>
    <row r="6" spans="1:9" ht="9" customHeight="1" x14ac:dyDescent="0.25">
      <c r="A6" s="97"/>
      <c r="B6" s="97"/>
      <c r="C6" s="98"/>
      <c r="D6" s="98"/>
      <c r="E6" s="99"/>
      <c r="F6" s="99"/>
      <c r="G6" s="100"/>
    </row>
    <row r="7" spans="1:9" ht="18" customHeight="1" x14ac:dyDescent="0.25">
      <c r="A7" s="230" t="s">
        <v>116</v>
      </c>
      <c r="B7" s="231"/>
      <c r="C7" s="231"/>
      <c r="D7" s="231"/>
      <c r="E7" s="231"/>
      <c r="F7" s="231"/>
      <c r="G7" s="101" t="s">
        <v>51</v>
      </c>
    </row>
    <row r="8" spans="1:9" ht="9" customHeight="1" x14ac:dyDescent="0.25">
      <c r="A8" s="97"/>
      <c r="B8" s="97"/>
      <c r="C8" s="102"/>
      <c r="D8" s="103"/>
      <c r="E8" s="103"/>
      <c r="F8" s="103"/>
      <c r="G8" s="103"/>
    </row>
    <row r="9" spans="1:9" ht="18" customHeight="1" thickBot="1" x14ac:dyDescent="0.3">
      <c r="A9" s="232" t="s">
        <v>47</v>
      </c>
      <c r="B9" s="233"/>
      <c r="C9" s="104"/>
      <c r="D9" s="104"/>
      <c r="E9" s="104"/>
      <c r="F9" s="97"/>
      <c r="G9" s="188" t="str">
        <f>"EZER HUF"</f>
        <v>EZER HUF</v>
      </c>
    </row>
    <row r="10" spans="1:9" ht="36.75" customHeight="1" x14ac:dyDescent="0.25">
      <c r="A10" s="105" t="s">
        <v>58</v>
      </c>
      <c r="B10" s="234" t="s">
        <v>96</v>
      </c>
      <c r="C10" s="235"/>
      <c r="D10" s="236"/>
      <c r="E10" s="106" t="s">
        <v>97</v>
      </c>
      <c r="F10" s="107" t="s">
        <v>98</v>
      </c>
      <c r="G10" s="108" t="s">
        <v>99</v>
      </c>
    </row>
    <row r="11" spans="1:9" ht="12" customHeight="1" thickBot="1" x14ac:dyDescent="0.3">
      <c r="A11" s="109" t="s">
        <v>52</v>
      </c>
      <c r="B11" s="237" t="s">
        <v>53</v>
      </c>
      <c r="C11" s="238"/>
      <c r="D11" s="239"/>
      <c r="E11" s="110" t="s">
        <v>54</v>
      </c>
      <c r="F11" s="111" t="s">
        <v>55</v>
      </c>
      <c r="G11" s="112"/>
    </row>
    <row r="12" spans="1:9" ht="18" customHeight="1" x14ac:dyDescent="0.25">
      <c r="A12" s="113">
        <v>1</v>
      </c>
      <c r="B12" s="240" t="s">
        <v>117</v>
      </c>
      <c r="C12" s="262"/>
      <c r="D12" s="263"/>
      <c r="E12" s="173">
        <f>E13+E21+E29</f>
        <v>2187398</v>
      </c>
      <c r="F12" s="173">
        <f>F13+F21+F29</f>
        <v>0</v>
      </c>
      <c r="G12" s="174">
        <f>G13+G21+G29</f>
        <v>2097145</v>
      </c>
    </row>
    <row r="13" spans="1:9" ht="18" customHeight="1" x14ac:dyDescent="0.25">
      <c r="A13" s="114">
        <v>2</v>
      </c>
      <c r="B13" s="223" t="s">
        <v>118</v>
      </c>
      <c r="C13" s="257"/>
      <c r="D13" s="258"/>
      <c r="E13" s="85">
        <f>SUM(E14:E20)</f>
        <v>297722</v>
      </c>
      <c r="F13" s="75">
        <f>SUM(F14:F20)</f>
        <v>0</v>
      </c>
      <c r="G13" s="85">
        <f>SUM(G14:G20)</f>
        <v>260743</v>
      </c>
    </row>
    <row r="14" spans="1:9" ht="18" customHeight="1" x14ac:dyDescent="0.25">
      <c r="A14" s="114">
        <v>3</v>
      </c>
      <c r="B14" s="218" t="s">
        <v>133</v>
      </c>
      <c r="C14" s="219"/>
      <c r="D14" s="220"/>
      <c r="E14" s="115"/>
      <c r="F14" s="115"/>
      <c r="G14" s="116"/>
    </row>
    <row r="15" spans="1:9" ht="18" customHeight="1" x14ac:dyDescent="0.25">
      <c r="A15" s="114">
        <v>4</v>
      </c>
      <c r="B15" s="218" t="s">
        <v>134</v>
      </c>
      <c r="C15" s="219"/>
      <c r="D15" s="220"/>
      <c r="E15" s="115"/>
      <c r="F15" s="115"/>
      <c r="G15" s="116"/>
    </row>
    <row r="16" spans="1:9" ht="18" customHeight="1" x14ac:dyDescent="0.25">
      <c r="A16" s="114">
        <v>5</v>
      </c>
      <c r="B16" s="218" t="s">
        <v>0</v>
      </c>
      <c r="C16" s="219"/>
      <c r="D16" s="220"/>
      <c r="E16" s="115">
        <v>295238</v>
      </c>
      <c r="F16" s="115"/>
      <c r="G16" s="116">
        <v>258495</v>
      </c>
    </row>
    <row r="17" spans="1:7" ht="18" customHeight="1" x14ac:dyDescent="0.25">
      <c r="A17" s="114">
        <v>6</v>
      </c>
      <c r="B17" s="218" t="s">
        <v>1</v>
      </c>
      <c r="C17" s="219"/>
      <c r="D17" s="220"/>
      <c r="E17" s="115">
        <v>2484</v>
      </c>
      <c r="F17" s="115"/>
      <c r="G17" s="116">
        <v>2248</v>
      </c>
    </row>
    <row r="18" spans="1:7" ht="18" customHeight="1" x14ac:dyDescent="0.25">
      <c r="A18" s="114">
        <v>7</v>
      </c>
      <c r="B18" s="218" t="s">
        <v>2</v>
      </c>
      <c r="C18" s="219"/>
      <c r="D18" s="220"/>
      <c r="E18" s="117"/>
      <c r="F18" s="117"/>
      <c r="G18" s="116"/>
    </row>
    <row r="19" spans="1:7" ht="18" customHeight="1" x14ac:dyDescent="0.25">
      <c r="A19" s="114">
        <v>8</v>
      </c>
      <c r="B19" s="218" t="s">
        <v>3</v>
      </c>
      <c r="C19" s="219"/>
      <c r="D19" s="220"/>
      <c r="E19" s="118"/>
      <c r="F19" s="119"/>
      <c r="G19" s="120"/>
    </row>
    <row r="20" spans="1:7" ht="18" customHeight="1" x14ac:dyDescent="0.25">
      <c r="A20" s="114">
        <v>9</v>
      </c>
      <c r="B20" s="218" t="s">
        <v>4</v>
      </c>
      <c r="C20" s="219"/>
      <c r="D20" s="220"/>
      <c r="E20" s="121"/>
      <c r="F20" s="121"/>
      <c r="G20" s="116"/>
    </row>
    <row r="21" spans="1:7" ht="18" customHeight="1" x14ac:dyDescent="0.25">
      <c r="A21" s="114">
        <v>10</v>
      </c>
      <c r="B21" s="223" t="s">
        <v>119</v>
      </c>
      <c r="C21" s="257"/>
      <c r="D21" s="258"/>
      <c r="E21" s="59">
        <f>SUM(E22:E28)</f>
        <v>1883811</v>
      </c>
      <c r="F21" s="77">
        <f>SUM(F22:F28)</f>
        <v>0</v>
      </c>
      <c r="G21" s="85">
        <f>SUM(G22:G28)</f>
        <v>1829325</v>
      </c>
    </row>
    <row r="22" spans="1:7" ht="18" customHeight="1" x14ac:dyDescent="0.25">
      <c r="A22" s="114">
        <v>11</v>
      </c>
      <c r="B22" s="218" t="s">
        <v>5</v>
      </c>
      <c r="C22" s="219"/>
      <c r="D22" s="220"/>
      <c r="E22" s="115">
        <v>824326</v>
      </c>
      <c r="F22" s="115"/>
      <c r="G22" s="116">
        <v>815587</v>
      </c>
    </row>
    <row r="23" spans="1:7" ht="18" customHeight="1" x14ac:dyDescent="0.25">
      <c r="A23" s="114">
        <v>12</v>
      </c>
      <c r="B23" s="218" t="s">
        <v>6</v>
      </c>
      <c r="C23" s="219"/>
      <c r="D23" s="220"/>
      <c r="E23" s="115">
        <v>994713</v>
      </c>
      <c r="F23" s="115"/>
      <c r="G23" s="116">
        <v>930453</v>
      </c>
    </row>
    <row r="24" spans="1:7" ht="18" customHeight="1" x14ac:dyDescent="0.25">
      <c r="A24" s="114">
        <v>13</v>
      </c>
      <c r="B24" s="218" t="s">
        <v>7</v>
      </c>
      <c r="C24" s="219"/>
      <c r="D24" s="220"/>
      <c r="E24" s="115">
        <v>49761</v>
      </c>
      <c r="F24" s="115"/>
      <c r="G24" s="116">
        <v>48692</v>
      </c>
    </row>
    <row r="25" spans="1:7" ht="18" customHeight="1" x14ac:dyDescent="0.25">
      <c r="A25" s="114">
        <v>14</v>
      </c>
      <c r="B25" s="218" t="s">
        <v>8</v>
      </c>
      <c r="C25" s="219"/>
      <c r="D25" s="220"/>
      <c r="E25" s="115"/>
      <c r="F25" s="115"/>
      <c r="G25" s="116"/>
    </row>
    <row r="26" spans="1:7" ht="18" customHeight="1" x14ac:dyDescent="0.25">
      <c r="A26" s="114">
        <v>15</v>
      </c>
      <c r="B26" s="218" t="s">
        <v>135</v>
      </c>
      <c r="C26" s="219"/>
      <c r="D26" s="220"/>
      <c r="E26" s="115">
        <v>15011</v>
      </c>
      <c r="F26" s="115"/>
      <c r="G26" s="116">
        <v>34593</v>
      </c>
    </row>
    <row r="27" spans="1:7" ht="18" customHeight="1" x14ac:dyDescent="0.25">
      <c r="A27" s="114">
        <v>16</v>
      </c>
      <c r="B27" s="218" t="s">
        <v>136</v>
      </c>
      <c r="C27" s="219"/>
      <c r="D27" s="220"/>
      <c r="E27" s="115"/>
      <c r="F27" s="115"/>
      <c r="G27" s="116"/>
    </row>
    <row r="28" spans="1:7" ht="18" customHeight="1" x14ac:dyDescent="0.25">
      <c r="A28" s="114">
        <v>17</v>
      </c>
      <c r="B28" s="218" t="s">
        <v>9</v>
      </c>
      <c r="C28" s="219"/>
      <c r="D28" s="220"/>
      <c r="E28" s="115"/>
      <c r="F28" s="115"/>
      <c r="G28" s="116"/>
    </row>
    <row r="29" spans="1:7" ht="18" customHeight="1" x14ac:dyDescent="0.25">
      <c r="A29" s="114">
        <v>18</v>
      </c>
      <c r="B29" s="223" t="s">
        <v>141</v>
      </c>
      <c r="C29" s="257"/>
      <c r="D29" s="258"/>
      <c r="E29" s="76">
        <f>SUM(E30:E39)</f>
        <v>5865</v>
      </c>
      <c r="F29" s="76">
        <f>SUM(F30:F39)</f>
        <v>0</v>
      </c>
      <c r="G29" s="85">
        <f>SUM(G30:G39)</f>
        <v>7077</v>
      </c>
    </row>
    <row r="30" spans="1:7" ht="18" customHeight="1" x14ac:dyDescent="0.25">
      <c r="A30" s="114">
        <v>19</v>
      </c>
      <c r="B30" s="218" t="s">
        <v>10</v>
      </c>
      <c r="C30" s="219"/>
      <c r="D30" s="220"/>
      <c r="E30" s="115"/>
      <c r="F30" s="115"/>
      <c r="G30" s="116"/>
    </row>
    <row r="31" spans="1:7" ht="18" customHeight="1" x14ac:dyDescent="0.25">
      <c r="A31" s="114">
        <v>20</v>
      </c>
      <c r="B31" s="218" t="s">
        <v>11</v>
      </c>
      <c r="C31" s="219"/>
      <c r="D31" s="220"/>
      <c r="E31" s="115"/>
      <c r="F31" s="115"/>
      <c r="G31" s="116"/>
    </row>
    <row r="32" spans="1:7" ht="18" customHeight="1" x14ac:dyDescent="0.25">
      <c r="A32" s="114">
        <v>21</v>
      </c>
      <c r="B32" s="218" t="s">
        <v>48</v>
      </c>
      <c r="C32" s="219"/>
      <c r="D32" s="220"/>
      <c r="E32" s="117"/>
      <c r="F32" s="117"/>
      <c r="G32" s="122"/>
    </row>
    <row r="33" spans="1:9" ht="25.5" customHeight="1" x14ac:dyDescent="0.25">
      <c r="A33" s="114">
        <v>22</v>
      </c>
      <c r="B33" s="218" t="s">
        <v>137</v>
      </c>
      <c r="C33" s="219"/>
      <c r="D33" s="220"/>
      <c r="E33" s="117"/>
      <c r="F33" s="117"/>
      <c r="G33" s="122"/>
    </row>
    <row r="34" spans="1:9" ht="18" customHeight="1" x14ac:dyDescent="0.25">
      <c r="A34" s="114">
        <v>23</v>
      </c>
      <c r="B34" s="218" t="s">
        <v>12</v>
      </c>
      <c r="C34" s="219"/>
      <c r="D34" s="220"/>
      <c r="E34" s="117"/>
      <c r="F34" s="117"/>
      <c r="G34" s="122"/>
    </row>
    <row r="35" spans="1:9" ht="18" customHeight="1" x14ac:dyDescent="0.25">
      <c r="A35" s="114">
        <v>24</v>
      </c>
      <c r="B35" s="218" t="s">
        <v>138</v>
      </c>
      <c r="C35" s="219"/>
      <c r="D35" s="220"/>
      <c r="E35" s="117"/>
      <c r="F35" s="117"/>
      <c r="G35" s="116"/>
    </row>
    <row r="36" spans="1:9" ht="18" customHeight="1" x14ac:dyDescent="0.25">
      <c r="A36" s="114">
        <v>25</v>
      </c>
      <c r="B36" s="218" t="s">
        <v>13</v>
      </c>
      <c r="C36" s="219"/>
      <c r="D36" s="220"/>
      <c r="E36" s="115">
        <v>5865</v>
      </c>
      <c r="F36" s="115"/>
      <c r="G36" s="123">
        <v>7077</v>
      </c>
    </row>
    <row r="37" spans="1:9" ht="18" customHeight="1" x14ac:dyDescent="0.25">
      <c r="A37" s="114">
        <v>26</v>
      </c>
      <c r="B37" s="218" t="s">
        <v>14</v>
      </c>
      <c r="C37" s="219"/>
      <c r="D37" s="220"/>
      <c r="E37" s="115"/>
      <c r="F37" s="115"/>
      <c r="G37" s="116"/>
    </row>
    <row r="38" spans="1:9" ht="18" customHeight="1" x14ac:dyDescent="0.25">
      <c r="A38" s="114">
        <v>27</v>
      </c>
      <c r="B38" s="218" t="s">
        <v>139</v>
      </c>
      <c r="C38" s="219"/>
      <c r="D38" s="220"/>
      <c r="E38" s="115"/>
      <c r="F38" s="115"/>
      <c r="G38" s="116"/>
    </row>
    <row r="39" spans="1:9" ht="18" customHeight="1" thickBot="1" x14ac:dyDescent="0.3">
      <c r="A39" s="124">
        <v>28</v>
      </c>
      <c r="B39" s="226" t="s">
        <v>140</v>
      </c>
      <c r="C39" s="250"/>
      <c r="D39" s="251"/>
      <c r="E39" s="125"/>
      <c r="F39" s="125"/>
      <c r="G39" s="126"/>
    </row>
    <row r="40" spans="1:9" ht="12.75" customHeight="1" x14ac:dyDescent="0.25">
      <c r="A40" s="127"/>
      <c r="B40" s="127"/>
      <c r="C40" s="127"/>
      <c r="D40" s="127"/>
      <c r="E40" s="127"/>
      <c r="F40" s="127"/>
      <c r="G40" s="127"/>
    </row>
    <row r="41" spans="1:9" ht="12.75" customHeight="1" x14ac:dyDescent="0.25">
      <c r="A41" s="127"/>
      <c r="B41" s="127"/>
      <c r="C41" s="127"/>
      <c r="D41" s="127"/>
      <c r="E41" s="127"/>
      <c r="F41" s="127"/>
      <c r="G41" s="127"/>
    </row>
    <row r="42" spans="1:9" ht="12.75" customHeight="1" x14ac:dyDescent="0.25">
      <c r="A42" s="127"/>
      <c r="B42" s="127"/>
      <c r="C42" s="127"/>
      <c r="D42" s="127"/>
      <c r="E42" s="127"/>
      <c r="F42" s="127"/>
      <c r="G42" s="127"/>
    </row>
    <row r="43" spans="1:9" ht="12.75" customHeight="1" x14ac:dyDescent="0.25">
      <c r="A43" s="127"/>
      <c r="B43" s="127"/>
      <c r="C43" s="127"/>
      <c r="D43" s="127"/>
      <c r="E43" s="127"/>
      <c r="F43" s="127"/>
      <c r="G43" s="127"/>
    </row>
    <row r="44" spans="1:9" ht="12.75" customHeight="1" x14ac:dyDescent="0.25">
      <c r="A44" s="127"/>
      <c r="B44" s="127"/>
      <c r="C44" s="127"/>
      <c r="D44" s="127"/>
      <c r="E44" s="127"/>
      <c r="F44" s="127"/>
      <c r="G44" s="128"/>
    </row>
    <row r="45" spans="1:9" ht="12.75" customHeight="1" x14ac:dyDescent="0.25">
      <c r="A45" s="178" t="str">
        <f>'Leírás,Alapadatok'!$B$19&amp;", "&amp;'Leírás,Alapadatok'!$B$20</f>
        <v>Szombathely, 2018. 07.31.</v>
      </c>
      <c r="B45" s="129"/>
      <c r="C45" s="130"/>
      <c r="D45" s="130"/>
      <c r="E45" s="131"/>
      <c r="F45" s="130"/>
      <c r="G45" s="132"/>
    </row>
    <row r="46" spans="1:9" ht="12.75" customHeight="1" x14ac:dyDescent="0.25">
      <c r="A46" s="130"/>
      <c r="B46" s="130"/>
      <c r="C46" s="130"/>
      <c r="D46" s="130"/>
      <c r="E46" s="133" t="s">
        <v>59</v>
      </c>
      <c r="F46" s="134"/>
      <c r="G46" s="133"/>
    </row>
    <row r="47" spans="1:9" ht="12.75" customHeight="1" x14ac:dyDescent="0.25">
      <c r="A47" s="130"/>
      <c r="B47" s="130"/>
      <c r="C47" s="130"/>
      <c r="D47" s="130"/>
      <c r="E47" s="133" t="s">
        <v>60</v>
      </c>
      <c r="F47" s="133"/>
      <c r="G47" s="133"/>
    </row>
    <row r="48" spans="1:9" ht="12.75" customHeight="1" x14ac:dyDescent="0.3">
      <c r="A48" s="243" t="str">
        <f>'Leírás,Alapadatok'!$B$14</f>
        <v>VASIVÍZ Vas Megyei Víz-és Csatornamű ZRt</v>
      </c>
      <c r="B48" s="217"/>
      <c r="C48" s="1"/>
      <c r="D48" s="2"/>
      <c r="E48" s="244" t="str">
        <f>IF('Leírás,Alapadatok'!$B$21="N","A közzétett adatok könyvvizsgálattal nincsenek alátámasztva.","")</f>
        <v/>
      </c>
      <c r="F48" s="245"/>
      <c r="G48" s="245"/>
      <c r="I48" s="93"/>
    </row>
    <row r="49" spans="1:9" ht="12.75" customHeight="1" x14ac:dyDescent="0.25">
      <c r="A49" s="216"/>
      <c r="B49" s="217"/>
      <c r="C49" s="4"/>
      <c r="D49" s="52"/>
      <c r="E49" s="245"/>
      <c r="F49" s="245"/>
      <c r="G49" s="245"/>
      <c r="I49" s="96"/>
    </row>
    <row r="50" spans="1:9" ht="12.75" customHeight="1" x14ac:dyDescent="0.25">
      <c r="A50" s="54" t="str">
        <f>"Statisztikai számjele:    "&amp;'Leírás,Alapadatok'!$B$15</f>
        <v>Statisztikai számjele:    11316385360011418</v>
      </c>
      <c r="B50" s="7"/>
      <c r="C50" s="7"/>
      <c r="D50" s="52"/>
      <c r="E50" s="246"/>
      <c r="F50" s="246"/>
      <c r="G50" s="246"/>
    </row>
    <row r="51" spans="1:9" ht="12.75" customHeight="1" x14ac:dyDescent="0.25">
      <c r="A51" s="54" t="str">
        <f>"Cégjegyzék száma:        "&amp;'Leírás,Alapadatok'!$B$16</f>
        <v>Cégjegyzék száma:        18-10-100607</v>
      </c>
      <c r="B51" s="54"/>
      <c r="C51" s="54"/>
      <c r="D51" s="54"/>
      <c r="E51" s="8"/>
      <c r="F51" s="53"/>
      <c r="G51" s="9"/>
    </row>
    <row r="52" spans="1:9" ht="12.75" customHeight="1" x14ac:dyDescent="0.25">
      <c r="A52" s="54" t="str">
        <f>"Beszámolási időszak:   "&amp;'Leírás,Alapadatok'!$B$17</f>
        <v>Beszámolási időszak:   2018. 01. 01. - 2018. 06.30.</v>
      </c>
      <c r="B52" s="54"/>
      <c r="C52" s="54"/>
      <c r="D52" s="54"/>
      <c r="E52" s="229" t="str">
        <f>"Fordulónap:  "&amp;'Leírás,Alapadatok'!$B$18</f>
        <v>Fordulónap:  2018.06.30.</v>
      </c>
      <c r="F52" s="229"/>
      <c r="G52" s="229"/>
    </row>
    <row r="53" spans="1:9" ht="9" customHeight="1" x14ac:dyDescent="0.25">
      <c r="A53" s="98"/>
      <c r="B53" s="98"/>
      <c r="C53" s="98"/>
      <c r="D53" s="98"/>
      <c r="E53" s="99"/>
      <c r="F53" s="99"/>
      <c r="G53" s="100"/>
    </row>
    <row r="54" spans="1:9" ht="18" customHeight="1" x14ac:dyDescent="0.25">
      <c r="A54" s="230" t="s">
        <v>116</v>
      </c>
      <c r="B54" s="231"/>
      <c r="C54" s="231"/>
      <c r="D54" s="231"/>
      <c r="E54" s="231"/>
      <c r="F54" s="231"/>
      <c r="G54" s="101" t="s">
        <v>57</v>
      </c>
    </row>
    <row r="55" spans="1:9" ht="12.75" customHeight="1" x14ac:dyDescent="0.25">
      <c r="A55" s="97"/>
      <c r="B55" s="97"/>
      <c r="C55" s="103"/>
      <c r="D55" s="103"/>
      <c r="E55" s="103"/>
      <c r="F55" s="103"/>
      <c r="G55" s="103"/>
    </row>
    <row r="56" spans="1:9" ht="12.75" customHeight="1" thickBot="1" x14ac:dyDescent="0.3">
      <c r="A56" s="232" t="s">
        <v>47</v>
      </c>
      <c r="B56" s="233"/>
      <c r="C56" s="104"/>
      <c r="D56" s="104"/>
      <c r="E56" s="104"/>
      <c r="F56" s="135"/>
      <c r="G56" s="188" t="str">
        <f>"EZER HUF"</f>
        <v>EZER HUF</v>
      </c>
    </row>
    <row r="57" spans="1:9" ht="36.75" customHeight="1" x14ac:dyDescent="0.25">
      <c r="A57" s="105" t="s">
        <v>58</v>
      </c>
      <c r="B57" s="234" t="s">
        <v>96</v>
      </c>
      <c r="C57" s="235"/>
      <c r="D57" s="236"/>
      <c r="E57" s="106" t="s">
        <v>97</v>
      </c>
      <c r="F57" s="136" t="s">
        <v>98</v>
      </c>
      <c r="G57" s="108" t="s">
        <v>99</v>
      </c>
    </row>
    <row r="58" spans="1:9" ht="12" customHeight="1" thickBot="1" x14ac:dyDescent="0.3">
      <c r="A58" s="109" t="s">
        <v>52</v>
      </c>
      <c r="B58" s="237" t="s">
        <v>53</v>
      </c>
      <c r="C58" s="238"/>
      <c r="D58" s="239"/>
      <c r="E58" s="110" t="s">
        <v>54</v>
      </c>
      <c r="F58" s="111" t="s">
        <v>55</v>
      </c>
      <c r="G58" s="112" t="s">
        <v>56</v>
      </c>
    </row>
    <row r="59" spans="1:9" ht="20.100000000000001" customHeight="1" x14ac:dyDescent="0.25">
      <c r="A59" s="137">
        <v>29</v>
      </c>
      <c r="B59" s="240" t="s">
        <v>206</v>
      </c>
      <c r="C59" s="262"/>
      <c r="D59" s="263"/>
      <c r="E59" s="176">
        <f>E60+E67+E76+E83</f>
        <v>3581064</v>
      </c>
      <c r="F59" s="176">
        <f>F60+F67+F76+F83</f>
        <v>0</v>
      </c>
      <c r="G59" s="184">
        <f>G60+G67+G76+G83</f>
        <v>2646162</v>
      </c>
    </row>
    <row r="60" spans="1:9" ht="18.95" customHeight="1" x14ac:dyDescent="0.25">
      <c r="A60" s="114">
        <v>30</v>
      </c>
      <c r="B60" s="259" t="s">
        <v>145</v>
      </c>
      <c r="C60" s="260">
        <v>0</v>
      </c>
      <c r="D60" s="261" t="s">
        <v>116</v>
      </c>
      <c r="E60" s="78">
        <f>SUM(E61:E66)</f>
        <v>144543</v>
      </c>
      <c r="F60" s="78">
        <f>SUM(F61:F66)</f>
        <v>0</v>
      </c>
      <c r="G60" s="89">
        <f>SUM(G61:G66)</f>
        <v>178225</v>
      </c>
    </row>
    <row r="61" spans="1:9" ht="18" customHeight="1" x14ac:dyDescent="0.25">
      <c r="A61" s="114">
        <v>31</v>
      </c>
      <c r="B61" s="218" t="s">
        <v>15</v>
      </c>
      <c r="C61" s="219">
        <v>0</v>
      </c>
      <c r="D61" s="220" t="s">
        <v>95</v>
      </c>
      <c r="E61" s="138">
        <v>90573</v>
      </c>
      <c r="F61" s="121"/>
      <c r="G61" s="123">
        <v>115490</v>
      </c>
    </row>
    <row r="62" spans="1:9" ht="18" customHeight="1" x14ac:dyDescent="0.25">
      <c r="A62" s="114">
        <v>32</v>
      </c>
      <c r="B62" s="218" t="s">
        <v>16</v>
      </c>
      <c r="C62" s="219">
        <v>0</v>
      </c>
      <c r="D62" s="220" t="s">
        <v>100</v>
      </c>
      <c r="E62" s="138">
        <v>53835</v>
      </c>
      <c r="F62" s="121"/>
      <c r="G62" s="123">
        <v>62600</v>
      </c>
    </row>
    <row r="63" spans="1:9" ht="18" customHeight="1" x14ac:dyDescent="0.25">
      <c r="A63" s="114">
        <v>33</v>
      </c>
      <c r="B63" s="218" t="s">
        <v>142</v>
      </c>
      <c r="C63" s="219">
        <v>0</v>
      </c>
      <c r="D63" s="220" t="s">
        <v>121</v>
      </c>
      <c r="E63" s="138"/>
      <c r="F63" s="121"/>
      <c r="G63" s="123"/>
    </row>
    <row r="64" spans="1:9" ht="18" customHeight="1" x14ac:dyDescent="0.25">
      <c r="A64" s="114">
        <v>34</v>
      </c>
      <c r="B64" s="218" t="s">
        <v>17</v>
      </c>
      <c r="C64" s="219">
        <v>0</v>
      </c>
      <c r="D64" s="220" t="s">
        <v>122</v>
      </c>
      <c r="E64" s="138"/>
      <c r="F64" s="121"/>
      <c r="G64" s="123"/>
    </row>
    <row r="65" spans="1:26" ht="18" customHeight="1" x14ac:dyDescent="0.25">
      <c r="A65" s="114">
        <v>35</v>
      </c>
      <c r="B65" s="218" t="s">
        <v>18</v>
      </c>
      <c r="C65" s="219">
        <v>0</v>
      </c>
      <c r="D65" s="220" t="s">
        <v>123</v>
      </c>
      <c r="E65" s="138">
        <v>135</v>
      </c>
      <c r="F65" s="121"/>
      <c r="G65" s="123">
        <v>135</v>
      </c>
    </row>
    <row r="66" spans="1:26" ht="18" customHeight="1" x14ac:dyDescent="0.25">
      <c r="A66" s="114">
        <v>36</v>
      </c>
      <c r="B66" s="218" t="s">
        <v>19</v>
      </c>
      <c r="C66" s="219"/>
      <c r="D66" s="220" t="s">
        <v>120</v>
      </c>
      <c r="E66" s="138"/>
      <c r="F66" s="121"/>
      <c r="G66" s="123"/>
    </row>
    <row r="67" spans="1:26" ht="18.95" customHeight="1" x14ac:dyDescent="0.25">
      <c r="A67" s="114">
        <v>37</v>
      </c>
      <c r="B67" s="259" t="s">
        <v>146</v>
      </c>
      <c r="C67" s="260"/>
      <c r="D67" s="261" t="s">
        <v>124</v>
      </c>
      <c r="E67" s="78">
        <f>SUM(E68:E75)</f>
        <v>1575555</v>
      </c>
      <c r="F67" s="78">
        <f>SUM(F68:F75)</f>
        <v>0</v>
      </c>
      <c r="G67" s="89">
        <f>SUM(G68:G75)</f>
        <v>554451</v>
      </c>
    </row>
    <row r="68" spans="1:26" ht="18" customHeight="1" x14ac:dyDescent="0.25">
      <c r="A68" s="114">
        <v>38</v>
      </c>
      <c r="B68" s="218" t="s">
        <v>143</v>
      </c>
      <c r="C68" s="219">
        <v>0</v>
      </c>
      <c r="D68" s="220" t="s">
        <v>94</v>
      </c>
      <c r="E68" s="138">
        <v>1376065</v>
      </c>
      <c r="F68" s="121"/>
      <c r="G68" s="123">
        <v>409028</v>
      </c>
    </row>
    <row r="69" spans="1:26" ht="18" customHeight="1" x14ac:dyDescent="0.25">
      <c r="A69" s="114">
        <v>39</v>
      </c>
      <c r="B69" s="218" t="s">
        <v>20</v>
      </c>
      <c r="C69" s="219">
        <v>0</v>
      </c>
      <c r="D69" s="220" t="s">
        <v>91</v>
      </c>
      <c r="E69" s="138"/>
      <c r="F69" s="121"/>
      <c r="G69" s="123"/>
    </row>
    <row r="70" spans="1:26" ht="18" customHeight="1" x14ac:dyDescent="0.25">
      <c r="A70" s="114">
        <v>40</v>
      </c>
      <c r="B70" s="218" t="s">
        <v>144</v>
      </c>
      <c r="C70" s="219">
        <v>0</v>
      </c>
      <c r="D70" s="220">
        <v>0</v>
      </c>
      <c r="E70" s="138"/>
      <c r="F70" s="121"/>
      <c r="G70" s="123"/>
    </row>
    <row r="71" spans="1:26" ht="18.75" customHeight="1" x14ac:dyDescent="0.25">
      <c r="A71" s="114">
        <v>41</v>
      </c>
      <c r="B71" s="218" t="s">
        <v>21</v>
      </c>
      <c r="C71" s="219">
        <v>0</v>
      </c>
      <c r="D71" s="220">
        <v>0</v>
      </c>
      <c r="E71" s="138"/>
      <c r="F71" s="121"/>
      <c r="G71" s="123"/>
    </row>
    <row r="72" spans="1:26" ht="18" customHeight="1" x14ac:dyDescent="0.25">
      <c r="A72" s="114">
        <v>42</v>
      </c>
      <c r="B72" s="218" t="s">
        <v>22</v>
      </c>
      <c r="C72" s="219">
        <v>0</v>
      </c>
      <c r="D72" s="220">
        <v>0</v>
      </c>
      <c r="E72" s="138"/>
      <c r="F72" s="121"/>
      <c r="G72" s="123"/>
    </row>
    <row r="73" spans="1:26" s="140" customFormat="1" ht="18" customHeight="1" x14ac:dyDescent="0.25">
      <c r="A73" s="114">
        <v>43</v>
      </c>
      <c r="B73" s="218" t="s">
        <v>23</v>
      </c>
      <c r="C73" s="219">
        <v>0</v>
      </c>
      <c r="D73" s="220">
        <v>0</v>
      </c>
      <c r="E73" s="138">
        <v>199490</v>
      </c>
      <c r="F73" s="121"/>
      <c r="G73" s="123">
        <v>145423</v>
      </c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</row>
    <row r="74" spans="1:26" s="140" customFormat="1" ht="18" customHeight="1" x14ac:dyDescent="0.25">
      <c r="A74" s="114">
        <v>44</v>
      </c>
      <c r="B74" s="218" t="s">
        <v>24</v>
      </c>
      <c r="C74" s="219">
        <v>0</v>
      </c>
      <c r="D74" s="220">
        <v>0</v>
      </c>
      <c r="E74" s="138"/>
      <c r="F74" s="121"/>
      <c r="G74" s="123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</row>
    <row r="75" spans="1:26" s="140" customFormat="1" ht="18" customHeight="1" x14ac:dyDescent="0.25">
      <c r="A75" s="114">
        <v>45</v>
      </c>
      <c r="B75" s="218" t="s">
        <v>25</v>
      </c>
      <c r="C75" s="219">
        <v>0</v>
      </c>
      <c r="D75" s="220">
        <v>0</v>
      </c>
      <c r="E75" s="138"/>
      <c r="F75" s="121"/>
      <c r="G75" s="123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</row>
    <row r="76" spans="1:26" s="140" customFormat="1" ht="18.95" customHeight="1" x14ac:dyDescent="0.25">
      <c r="A76" s="114">
        <v>46</v>
      </c>
      <c r="B76" s="259" t="s">
        <v>198</v>
      </c>
      <c r="C76" s="260"/>
      <c r="D76" s="261"/>
      <c r="E76" s="78">
        <f>SUM(E77:E82)</f>
        <v>0</v>
      </c>
      <c r="F76" s="78">
        <f>SUM(F77:F82)</f>
        <v>0</v>
      </c>
      <c r="G76" s="89">
        <f>SUM(G77:G82)</f>
        <v>0</v>
      </c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</row>
    <row r="77" spans="1:26" s="140" customFormat="1" ht="18" customHeight="1" x14ac:dyDescent="0.25">
      <c r="A77" s="114">
        <v>47</v>
      </c>
      <c r="B77" s="218" t="s">
        <v>26</v>
      </c>
      <c r="C77" s="219"/>
      <c r="D77" s="220"/>
      <c r="E77" s="138"/>
      <c r="F77" s="121"/>
      <c r="G77" s="123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</row>
    <row r="78" spans="1:26" s="140" customFormat="1" ht="18" customHeight="1" x14ac:dyDescent="0.25">
      <c r="A78" s="114">
        <v>48</v>
      </c>
      <c r="B78" s="181" t="s">
        <v>197</v>
      </c>
      <c r="C78" s="182"/>
      <c r="D78" s="183"/>
      <c r="E78" s="138"/>
      <c r="F78" s="121"/>
      <c r="G78" s="123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</row>
    <row r="79" spans="1:26" s="140" customFormat="1" ht="18" customHeight="1" x14ac:dyDescent="0.25">
      <c r="A79" s="114">
        <v>49</v>
      </c>
      <c r="B79" s="218" t="s">
        <v>42</v>
      </c>
      <c r="C79" s="219"/>
      <c r="D79" s="220"/>
      <c r="E79" s="138"/>
      <c r="F79" s="121"/>
      <c r="G79" s="123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</row>
    <row r="80" spans="1:26" s="140" customFormat="1" ht="18" customHeight="1" x14ac:dyDescent="0.25">
      <c r="A80" s="114">
        <v>50</v>
      </c>
      <c r="B80" s="218" t="s">
        <v>43</v>
      </c>
      <c r="C80" s="219"/>
      <c r="D80" s="220"/>
      <c r="E80" s="138"/>
      <c r="F80" s="121"/>
      <c r="G80" s="123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</row>
    <row r="81" spans="1:26" s="140" customFormat="1" ht="18" customHeight="1" x14ac:dyDescent="0.25">
      <c r="A81" s="114">
        <v>51</v>
      </c>
      <c r="B81" s="218" t="s">
        <v>44</v>
      </c>
      <c r="C81" s="219"/>
      <c r="D81" s="220"/>
      <c r="E81" s="138"/>
      <c r="F81" s="121"/>
      <c r="G81" s="123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</row>
    <row r="82" spans="1:26" s="140" customFormat="1" ht="18" customHeight="1" x14ac:dyDescent="0.25">
      <c r="A82" s="114">
        <v>52</v>
      </c>
      <c r="B82" s="218" t="s">
        <v>45</v>
      </c>
      <c r="C82" s="219"/>
      <c r="D82" s="220"/>
      <c r="E82" s="138"/>
      <c r="F82" s="121"/>
      <c r="G82" s="123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</row>
    <row r="83" spans="1:26" s="140" customFormat="1" ht="18.95" customHeight="1" x14ac:dyDescent="0.25">
      <c r="A83" s="114">
        <v>53</v>
      </c>
      <c r="B83" s="254" t="s">
        <v>207</v>
      </c>
      <c r="C83" s="255"/>
      <c r="D83" s="256"/>
      <c r="E83" s="78">
        <f>SUM(E84:E85)</f>
        <v>1860966</v>
      </c>
      <c r="F83" s="78">
        <f>SUM(F84:F85)</f>
        <v>0</v>
      </c>
      <c r="G83" s="89">
        <f>SUM(G84:G85)</f>
        <v>1913486</v>
      </c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</row>
    <row r="84" spans="1:26" s="140" customFormat="1" ht="18" customHeight="1" x14ac:dyDescent="0.25">
      <c r="A84" s="114">
        <v>54</v>
      </c>
      <c r="B84" s="218" t="s">
        <v>27</v>
      </c>
      <c r="C84" s="219"/>
      <c r="D84" s="220"/>
      <c r="E84" s="141">
        <v>816</v>
      </c>
      <c r="F84" s="142"/>
      <c r="G84" s="143">
        <v>1158</v>
      </c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</row>
    <row r="85" spans="1:26" s="140" customFormat="1" ht="18" customHeight="1" x14ac:dyDescent="0.25">
      <c r="A85" s="114">
        <v>55</v>
      </c>
      <c r="B85" s="218" t="s">
        <v>28</v>
      </c>
      <c r="C85" s="219"/>
      <c r="D85" s="220"/>
      <c r="E85" s="115">
        <v>1860150</v>
      </c>
      <c r="F85" s="115"/>
      <c r="G85" s="116">
        <v>1912328</v>
      </c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</row>
    <row r="86" spans="1:26" s="140" customFormat="1" ht="20.100000000000001" customHeight="1" x14ac:dyDescent="0.25">
      <c r="A86" s="114">
        <v>56</v>
      </c>
      <c r="B86" s="223" t="s">
        <v>208</v>
      </c>
      <c r="C86" s="257"/>
      <c r="D86" s="258"/>
      <c r="E86" s="79">
        <f>SUM(E87:E89)</f>
        <v>366649</v>
      </c>
      <c r="F86" s="79">
        <f>SUM(F87:F89)</f>
        <v>0</v>
      </c>
      <c r="G86" s="80">
        <f>SUM(G87:G89)</f>
        <v>1122089</v>
      </c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</row>
    <row r="87" spans="1:26" s="140" customFormat="1" ht="18" customHeight="1" x14ac:dyDescent="0.25">
      <c r="A87" s="114">
        <v>57</v>
      </c>
      <c r="B87" s="218" t="s">
        <v>29</v>
      </c>
      <c r="C87" s="219"/>
      <c r="D87" s="220"/>
      <c r="E87" s="138">
        <v>354800</v>
      </c>
      <c r="F87" s="121"/>
      <c r="G87" s="123">
        <v>1109871</v>
      </c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</row>
    <row r="88" spans="1:26" s="140" customFormat="1" ht="18" customHeight="1" x14ac:dyDescent="0.25">
      <c r="A88" s="114">
        <v>58</v>
      </c>
      <c r="B88" s="218" t="s">
        <v>30</v>
      </c>
      <c r="C88" s="219"/>
      <c r="D88" s="220"/>
      <c r="E88" s="138">
        <v>11849</v>
      </c>
      <c r="F88" s="121"/>
      <c r="G88" s="123">
        <v>12218</v>
      </c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</row>
    <row r="89" spans="1:26" s="140" customFormat="1" ht="18" customHeight="1" thickBot="1" x14ac:dyDescent="0.3">
      <c r="A89" s="114">
        <v>59</v>
      </c>
      <c r="B89" s="226" t="s">
        <v>148</v>
      </c>
      <c r="C89" s="250"/>
      <c r="D89" s="251"/>
      <c r="E89" s="144"/>
      <c r="F89" s="145"/>
      <c r="G89" s="146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</row>
    <row r="90" spans="1:26" ht="20.100000000000001" customHeight="1" thickBot="1" x14ac:dyDescent="0.3">
      <c r="A90" s="124">
        <v>60</v>
      </c>
      <c r="B90" s="252" t="s">
        <v>209</v>
      </c>
      <c r="C90" s="213"/>
      <c r="D90" s="253"/>
      <c r="E90" s="81">
        <f>E12+E59+E86</f>
        <v>6135111</v>
      </c>
      <c r="F90" s="81">
        <f>F12+F59+F86</f>
        <v>0</v>
      </c>
      <c r="G90" s="90">
        <f>G12+G59+G86</f>
        <v>5865396</v>
      </c>
    </row>
    <row r="91" spans="1:26" ht="15.75" customHeight="1" x14ac:dyDescent="0.25">
      <c r="A91" s="147"/>
      <c r="B91" s="148"/>
      <c r="C91" s="148"/>
      <c r="D91" s="148"/>
      <c r="E91" s="149"/>
      <c r="F91" s="149"/>
      <c r="G91" s="149"/>
    </row>
    <row r="92" spans="1:26" ht="12" customHeight="1" x14ac:dyDescent="0.25">
      <c r="A92" s="147"/>
      <c r="B92" s="148"/>
      <c r="C92" s="148"/>
      <c r="D92" s="148"/>
      <c r="E92" s="149"/>
      <c r="F92" s="149"/>
      <c r="G92" s="149"/>
    </row>
    <row r="93" spans="1:26" ht="16.5" customHeight="1" x14ac:dyDescent="0.25">
      <c r="A93" s="147"/>
      <c r="B93" s="148"/>
      <c r="C93" s="148"/>
      <c r="D93" s="148"/>
      <c r="E93" s="149"/>
      <c r="F93" s="149"/>
      <c r="G93" s="149"/>
    </row>
    <row r="94" spans="1:26" ht="12.75" customHeight="1" x14ac:dyDescent="0.25">
      <c r="A94" s="97"/>
      <c r="B94" s="97"/>
      <c r="C94" s="97"/>
      <c r="D94" s="97"/>
      <c r="E94" s="150"/>
      <c r="F94" s="97"/>
      <c r="G94" s="97"/>
    </row>
    <row r="95" spans="1:26" ht="12.75" customHeight="1" x14ac:dyDescent="0.25">
      <c r="A95" s="97"/>
      <c r="B95" s="97"/>
      <c r="C95" s="97"/>
      <c r="D95" s="97"/>
      <c r="E95" s="97"/>
      <c r="F95" s="97"/>
      <c r="G95" s="97"/>
    </row>
    <row r="96" spans="1:26" ht="12.75" customHeight="1" x14ac:dyDescent="0.25">
      <c r="A96" s="178" t="str">
        <f>'Leírás,Alapadatok'!$B$19&amp;", "&amp;'Leírás,Alapadatok'!$B$20</f>
        <v>Szombathely, 2018. 07.31.</v>
      </c>
      <c r="B96" s="129"/>
      <c r="C96" s="130"/>
      <c r="D96" s="130"/>
      <c r="E96" s="131"/>
      <c r="F96" s="130"/>
      <c r="G96" s="132"/>
    </row>
    <row r="97" spans="1:26" ht="12.75" customHeight="1" x14ac:dyDescent="0.25">
      <c r="A97" s="130"/>
      <c r="B97" s="130"/>
      <c r="C97" s="130"/>
      <c r="D97" s="130"/>
      <c r="E97" s="133" t="s">
        <v>59</v>
      </c>
      <c r="F97" s="134"/>
      <c r="G97" s="133"/>
    </row>
    <row r="98" spans="1:26" ht="12.75" customHeight="1" x14ac:dyDescent="0.25">
      <c r="A98" s="130"/>
      <c r="B98" s="130"/>
      <c r="C98" s="130"/>
      <c r="D98" s="130"/>
      <c r="E98" s="133" t="s">
        <v>60</v>
      </c>
      <c r="F98" s="133"/>
      <c r="G98" s="133"/>
    </row>
    <row r="99" spans="1:26" ht="12.75" customHeight="1" x14ac:dyDescent="0.3">
      <c r="A99" s="243" t="str">
        <f>'Leírás,Alapadatok'!$B$14</f>
        <v>VASIVÍZ Vas Megyei Víz-és Csatornamű ZRt</v>
      </c>
      <c r="B99" s="217"/>
      <c r="C99" s="1"/>
      <c r="D99" s="2"/>
      <c r="E99" s="244" t="str">
        <f>IF('Leírás,Alapadatok'!$B$21="N","A közzétett adatok könyvvizsgálattal nincsenek alátámasztva.","")</f>
        <v/>
      </c>
      <c r="F99" s="245"/>
      <c r="G99" s="245"/>
      <c r="I99" s="93"/>
    </row>
    <row r="100" spans="1:26" ht="12.75" customHeight="1" x14ac:dyDescent="0.25">
      <c r="A100" s="216"/>
      <c r="B100" s="217"/>
      <c r="C100" s="4"/>
      <c r="D100" s="52"/>
      <c r="E100" s="245"/>
      <c r="F100" s="245"/>
      <c r="G100" s="245"/>
      <c r="I100" s="96"/>
    </row>
    <row r="101" spans="1:26" ht="12.75" customHeight="1" x14ac:dyDescent="0.25">
      <c r="A101" s="54" t="str">
        <f>"Statisztikai számjele:    "&amp;'Leírás,Alapadatok'!$B$15</f>
        <v>Statisztikai számjele:    11316385360011418</v>
      </c>
      <c r="B101" s="7"/>
      <c r="C101" s="7"/>
      <c r="D101" s="52"/>
      <c r="E101" s="246"/>
      <c r="F101" s="246"/>
      <c r="G101" s="246"/>
    </row>
    <row r="102" spans="1:26" ht="12.75" customHeight="1" x14ac:dyDescent="0.25">
      <c r="A102" s="54" t="str">
        <f>"Cégjegyzék száma:        "&amp;'Leírás,Alapadatok'!$B$16</f>
        <v>Cégjegyzék száma:        18-10-100607</v>
      </c>
      <c r="B102" s="54"/>
      <c r="C102" s="54"/>
      <c r="D102" s="54"/>
      <c r="E102" s="8"/>
      <c r="F102" s="53"/>
      <c r="G102" s="9"/>
    </row>
    <row r="103" spans="1:26" ht="12.75" customHeight="1" x14ac:dyDescent="0.25">
      <c r="A103" s="54" t="str">
        <f>"Beszámolási időszak:   "&amp;'Leírás,Alapadatok'!$B$17</f>
        <v>Beszámolási időszak:   2018. 01. 01. - 2018. 06.30.</v>
      </c>
      <c r="B103" s="54"/>
      <c r="C103" s="54"/>
      <c r="D103" s="54"/>
      <c r="E103" s="229" t="str">
        <f>"Fordulónap:  "&amp;'Leírás,Alapadatok'!$B$18</f>
        <v>Fordulónap:  2018.06.30.</v>
      </c>
      <c r="F103" s="229"/>
      <c r="G103" s="229"/>
    </row>
    <row r="104" spans="1:26" ht="9" customHeight="1" x14ac:dyDescent="0.25">
      <c r="A104" s="98"/>
      <c r="B104" s="98"/>
      <c r="C104" s="98"/>
      <c r="D104" s="98"/>
      <c r="E104" s="99"/>
      <c r="F104" s="99"/>
      <c r="G104" s="100"/>
    </row>
    <row r="105" spans="1:26" ht="18" customHeight="1" x14ac:dyDescent="0.25">
      <c r="A105" s="230" t="s">
        <v>116</v>
      </c>
      <c r="B105" s="231"/>
      <c r="C105" s="231"/>
      <c r="D105" s="231"/>
      <c r="E105" s="231"/>
      <c r="F105" s="231"/>
      <c r="G105" s="101" t="s">
        <v>114</v>
      </c>
    </row>
    <row r="106" spans="1:26" ht="11.25" customHeight="1" x14ac:dyDescent="0.25">
      <c r="A106" s="97"/>
      <c r="B106" s="97"/>
      <c r="C106" s="103"/>
      <c r="D106" s="103"/>
      <c r="E106" s="103"/>
      <c r="F106" s="103"/>
      <c r="G106" s="103"/>
    </row>
    <row r="107" spans="1:26" ht="12.75" customHeight="1" thickBot="1" x14ac:dyDescent="0.3">
      <c r="A107" s="232" t="s">
        <v>49</v>
      </c>
      <c r="B107" s="233"/>
      <c r="C107" s="104"/>
      <c r="D107" s="104"/>
      <c r="E107" s="104"/>
      <c r="F107" s="135"/>
      <c r="G107" s="188" t="str">
        <f>"EZER HUF"</f>
        <v>EZER HUF</v>
      </c>
    </row>
    <row r="108" spans="1:26" ht="36.75" customHeight="1" x14ac:dyDescent="0.25">
      <c r="A108" s="105" t="s">
        <v>58</v>
      </c>
      <c r="B108" s="234" t="s">
        <v>96</v>
      </c>
      <c r="C108" s="235"/>
      <c r="D108" s="236"/>
      <c r="E108" s="106" t="s">
        <v>97</v>
      </c>
      <c r="F108" s="136" t="s">
        <v>98</v>
      </c>
      <c r="G108" s="108" t="s">
        <v>99</v>
      </c>
    </row>
    <row r="109" spans="1:26" ht="12" customHeight="1" thickBot="1" x14ac:dyDescent="0.3">
      <c r="A109" s="109" t="s">
        <v>52</v>
      </c>
      <c r="B109" s="237" t="s">
        <v>53</v>
      </c>
      <c r="C109" s="238"/>
      <c r="D109" s="239"/>
      <c r="E109" s="110" t="s">
        <v>54</v>
      </c>
      <c r="F109" s="111" t="s">
        <v>55</v>
      </c>
      <c r="G109" s="112" t="s">
        <v>56</v>
      </c>
    </row>
    <row r="110" spans="1:26" ht="18" customHeight="1" x14ac:dyDescent="0.25">
      <c r="A110" s="137">
        <v>61</v>
      </c>
      <c r="B110" s="240" t="s">
        <v>199</v>
      </c>
      <c r="C110" s="241"/>
      <c r="D110" s="242"/>
      <c r="E110" s="91">
        <f>SUM(E111:E117)-E112+E120</f>
        <v>3167423</v>
      </c>
      <c r="F110" s="83">
        <f>SUM(F111:F120)-F112</f>
        <v>0</v>
      </c>
      <c r="G110" s="91">
        <f>SUM(G111:G117)-G112+G120</f>
        <v>3036634</v>
      </c>
    </row>
    <row r="111" spans="1:26" s="140" customFormat="1" ht="18" customHeight="1" x14ac:dyDescent="0.25">
      <c r="A111" s="114">
        <v>62</v>
      </c>
      <c r="B111" s="218" t="s">
        <v>125</v>
      </c>
      <c r="C111" s="221"/>
      <c r="D111" s="222"/>
      <c r="E111" s="151">
        <v>1174342</v>
      </c>
      <c r="F111" s="151"/>
      <c r="G111" s="116">
        <v>1174342</v>
      </c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</row>
    <row r="112" spans="1:26" s="140" customFormat="1" ht="18" customHeight="1" x14ac:dyDescent="0.25">
      <c r="A112" s="185">
        <v>63</v>
      </c>
      <c r="B112" s="218" t="s">
        <v>126</v>
      </c>
      <c r="C112" s="221"/>
      <c r="D112" s="222"/>
      <c r="E112" s="151"/>
      <c r="F112" s="151"/>
      <c r="G112" s="116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</row>
    <row r="113" spans="1:26" s="140" customFormat="1" ht="18" customHeight="1" x14ac:dyDescent="0.25">
      <c r="A113" s="114">
        <v>64</v>
      </c>
      <c r="B113" s="218" t="s">
        <v>127</v>
      </c>
      <c r="C113" s="221"/>
      <c r="D113" s="222"/>
      <c r="E113" s="151"/>
      <c r="F113" s="151"/>
      <c r="G113" s="116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</row>
    <row r="114" spans="1:26" s="140" customFormat="1" ht="18" customHeight="1" x14ac:dyDescent="0.25">
      <c r="A114" s="185">
        <v>65</v>
      </c>
      <c r="B114" s="218" t="s">
        <v>128</v>
      </c>
      <c r="C114" s="221"/>
      <c r="D114" s="222"/>
      <c r="E114" s="151">
        <v>1232</v>
      </c>
      <c r="F114" s="151"/>
      <c r="G114" s="116">
        <v>1232</v>
      </c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</row>
    <row r="115" spans="1:26" s="140" customFormat="1" ht="18" customHeight="1" thickBot="1" x14ac:dyDescent="0.3">
      <c r="A115" s="114">
        <v>66</v>
      </c>
      <c r="B115" s="218" t="s">
        <v>129</v>
      </c>
      <c r="C115" s="221"/>
      <c r="D115" s="222"/>
      <c r="E115" s="151">
        <v>1942080</v>
      </c>
      <c r="F115" s="151"/>
      <c r="G115" s="116">
        <v>1976039</v>
      </c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</row>
    <row r="116" spans="1:26" s="140" customFormat="1" ht="18" customHeight="1" x14ac:dyDescent="0.25">
      <c r="A116" s="137">
        <v>67</v>
      </c>
      <c r="B116" s="218" t="s">
        <v>130</v>
      </c>
      <c r="C116" s="221"/>
      <c r="D116" s="222"/>
      <c r="E116" s="151">
        <v>15810</v>
      </c>
      <c r="F116" s="151"/>
      <c r="G116" s="116">
        <v>15810</v>
      </c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</row>
    <row r="117" spans="1:26" s="140" customFormat="1" ht="18" customHeight="1" x14ac:dyDescent="0.25">
      <c r="A117" s="186">
        <v>68</v>
      </c>
      <c r="B117" s="218" t="s">
        <v>131</v>
      </c>
      <c r="C117" s="221"/>
      <c r="D117" s="222"/>
      <c r="E117" s="179">
        <f>SUM(E118:E119)</f>
        <v>0</v>
      </c>
      <c r="F117" s="179">
        <f>SUM(F118:F119)</f>
        <v>0</v>
      </c>
      <c r="G117" s="180">
        <f>SUM(G118:G119)</f>
        <v>0</v>
      </c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</row>
    <row r="118" spans="1:26" s="140" customFormat="1" ht="18" customHeight="1" x14ac:dyDescent="0.25">
      <c r="A118" s="185">
        <v>69</v>
      </c>
      <c r="B118" s="218" t="s">
        <v>149</v>
      </c>
      <c r="C118" s="221"/>
      <c r="D118" s="222"/>
      <c r="E118" s="151"/>
      <c r="F118" s="151"/>
      <c r="G118" s="116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</row>
    <row r="119" spans="1:26" s="140" customFormat="1" ht="18" customHeight="1" x14ac:dyDescent="0.25">
      <c r="A119" s="114">
        <v>70</v>
      </c>
      <c r="B119" s="218" t="s">
        <v>150</v>
      </c>
      <c r="C119" s="221"/>
      <c r="D119" s="222"/>
      <c r="E119" s="151"/>
      <c r="F119" s="151"/>
      <c r="G119" s="116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</row>
    <row r="120" spans="1:26" s="140" customFormat="1" ht="18" customHeight="1" x14ac:dyDescent="0.25">
      <c r="A120" s="185">
        <v>71</v>
      </c>
      <c r="B120" s="218" t="s">
        <v>147</v>
      </c>
      <c r="C120" s="221"/>
      <c r="D120" s="222"/>
      <c r="E120" s="151">
        <v>33959</v>
      </c>
      <c r="F120" s="151"/>
      <c r="G120" s="116">
        <v>-130789</v>
      </c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</row>
    <row r="121" spans="1:26" s="140" customFormat="1" ht="18" customHeight="1" x14ac:dyDescent="0.25">
      <c r="A121" s="114">
        <v>72</v>
      </c>
      <c r="B121" s="223" t="s">
        <v>200</v>
      </c>
      <c r="C121" s="224"/>
      <c r="D121" s="225"/>
      <c r="E121" s="84">
        <f>SUM(E122:E124)</f>
        <v>0</v>
      </c>
      <c r="F121" s="84">
        <f>SUM(F122:F124)</f>
        <v>0</v>
      </c>
      <c r="G121" s="85">
        <f>SUM(G122:G124)</f>
        <v>0</v>
      </c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</row>
    <row r="122" spans="1:26" s="140" customFormat="1" ht="18" customHeight="1" x14ac:dyDescent="0.25">
      <c r="A122" s="185">
        <v>73</v>
      </c>
      <c r="B122" s="218" t="s">
        <v>38</v>
      </c>
      <c r="C122" s="221"/>
      <c r="D122" s="222"/>
      <c r="E122" s="151"/>
      <c r="F122" s="151"/>
      <c r="G122" s="116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</row>
    <row r="123" spans="1:26" s="140" customFormat="1" ht="18" customHeight="1" x14ac:dyDescent="0.25">
      <c r="A123" s="114">
        <v>74</v>
      </c>
      <c r="B123" s="218" t="s">
        <v>39</v>
      </c>
      <c r="C123" s="221"/>
      <c r="D123" s="222"/>
      <c r="E123" s="151"/>
      <c r="F123" s="151"/>
      <c r="G123" s="116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</row>
    <row r="124" spans="1:26" s="140" customFormat="1" ht="18" customHeight="1" x14ac:dyDescent="0.25">
      <c r="A124" s="185">
        <v>75</v>
      </c>
      <c r="B124" s="218" t="s">
        <v>40</v>
      </c>
      <c r="C124" s="221"/>
      <c r="D124" s="222"/>
      <c r="E124" s="151"/>
      <c r="F124" s="151"/>
      <c r="G124" s="116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</row>
    <row r="125" spans="1:26" s="140" customFormat="1" ht="18" customHeight="1" x14ac:dyDescent="0.25">
      <c r="A125" s="114">
        <v>76</v>
      </c>
      <c r="B125" s="223" t="s">
        <v>201</v>
      </c>
      <c r="C125" s="224"/>
      <c r="D125" s="225"/>
      <c r="E125" s="84">
        <f>E126+E149+E159</f>
        <v>2391189</v>
      </c>
      <c r="F125" s="84">
        <f>F126+F149+F159</f>
        <v>0</v>
      </c>
      <c r="G125" s="85">
        <f>G126+G149+G159</f>
        <v>1767450</v>
      </c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</row>
    <row r="126" spans="1:26" s="140" customFormat="1" ht="18" customHeight="1" x14ac:dyDescent="0.25">
      <c r="A126" s="185">
        <v>77</v>
      </c>
      <c r="B126" s="223" t="s">
        <v>202</v>
      </c>
      <c r="C126" s="224"/>
      <c r="D126" s="225"/>
      <c r="E126" s="86">
        <f>SUM(E127:E130)</f>
        <v>0</v>
      </c>
      <c r="F126" s="86">
        <f>SUM(F127:F130)</f>
        <v>0</v>
      </c>
      <c r="G126" s="87">
        <f>SUM(G127:G130)</f>
        <v>0</v>
      </c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</row>
    <row r="127" spans="1:26" s="140" customFormat="1" ht="18" customHeight="1" x14ac:dyDescent="0.25">
      <c r="A127" s="114">
        <v>78</v>
      </c>
      <c r="B127" s="218" t="s">
        <v>151</v>
      </c>
      <c r="C127" s="221"/>
      <c r="D127" s="222"/>
      <c r="E127" s="152"/>
      <c r="F127" s="152"/>
      <c r="G127" s="153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</row>
    <row r="128" spans="1:26" s="140" customFormat="1" ht="18" customHeight="1" x14ac:dyDescent="0.25">
      <c r="A128" s="185">
        <v>79</v>
      </c>
      <c r="B128" s="218" t="s">
        <v>152</v>
      </c>
      <c r="C128" s="221"/>
      <c r="D128" s="222"/>
      <c r="E128" s="152"/>
      <c r="F128" s="152"/>
      <c r="G128" s="153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</row>
    <row r="129" spans="1:26" s="140" customFormat="1" ht="22.5" customHeight="1" x14ac:dyDescent="0.25">
      <c r="A129" s="114">
        <v>80</v>
      </c>
      <c r="B129" s="218" t="s">
        <v>153</v>
      </c>
      <c r="C129" s="221"/>
      <c r="D129" s="222"/>
      <c r="E129" s="152"/>
      <c r="F129" s="152"/>
      <c r="G129" s="153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</row>
    <row r="130" spans="1:26" s="140" customFormat="1" ht="18" customHeight="1" thickBot="1" x14ac:dyDescent="0.3">
      <c r="A130" s="187">
        <v>81</v>
      </c>
      <c r="B130" s="226" t="s">
        <v>154</v>
      </c>
      <c r="C130" s="227"/>
      <c r="D130" s="228"/>
      <c r="E130" s="154"/>
      <c r="F130" s="154"/>
      <c r="G130" s="155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</row>
    <row r="131" spans="1:26" s="140" customFormat="1" ht="12.75" customHeight="1" x14ac:dyDescent="0.25">
      <c r="A131" s="147"/>
      <c r="B131" s="156"/>
      <c r="C131" s="156"/>
      <c r="D131" s="156"/>
      <c r="E131" s="157"/>
      <c r="F131" s="157"/>
      <c r="G131" s="157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</row>
    <row r="132" spans="1:26" s="140" customFormat="1" ht="12.75" customHeight="1" x14ac:dyDescent="0.25">
      <c r="A132" s="147"/>
      <c r="B132" s="156"/>
      <c r="C132" s="156"/>
      <c r="D132" s="156"/>
      <c r="E132" s="157"/>
      <c r="F132" s="157"/>
      <c r="G132" s="157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</row>
    <row r="133" spans="1:26" s="140" customFormat="1" ht="12.75" customHeight="1" x14ac:dyDescent="0.25">
      <c r="A133" s="147"/>
      <c r="B133" s="156"/>
      <c r="C133" s="156"/>
      <c r="D133" s="156"/>
      <c r="E133" s="157"/>
      <c r="F133" s="157"/>
      <c r="G133" s="157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</row>
    <row r="134" spans="1:26" s="140" customFormat="1" ht="12.75" customHeight="1" x14ac:dyDescent="0.25">
      <c r="A134" s="147"/>
      <c r="B134" s="156"/>
      <c r="C134" s="156"/>
      <c r="D134" s="156"/>
      <c r="E134" s="158"/>
      <c r="F134" s="158"/>
      <c r="G134" s="158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</row>
    <row r="135" spans="1:26" s="140" customFormat="1" ht="12.75" customHeight="1" x14ac:dyDescent="0.25">
      <c r="A135" s="178" t="str">
        <f>'Leírás,Alapadatok'!$B$19&amp;", "&amp;'Leírás,Alapadatok'!$B$20</f>
        <v>Szombathely, 2018. 07.31.</v>
      </c>
      <c r="B135" s="129"/>
      <c r="C135" s="130"/>
      <c r="D135" s="130"/>
      <c r="E135" s="131"/>
      <c r="F135" s="130"/>
      <c r="G135" s="132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</row>
    <row r="136" spans="1:26" s="140" customFormat="1" ht="12.75" customHeight="1" x14ac:dyDescent="0.25">
      <c r="A136" s="130"/>
      <c r="B136" s="130"/>
      <c r="C136" s="130"/>
      <c r="D136" s="130"/>
      <c r="E136" s="133" t="s">
        <v>59</v>
      </c>
      <c r="F136" s="134"/>
      <c r="G136" s="133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</row>
    <row r="137" spans="1:26" s="140" customFormat="1" ht="12.75" customHeight="1" x14ac:dyDescent="0.25">
      <c r="A137" s="130"/>
      <c r="B137" s="130"/>
      <c r="C137" s="130"/>
      <c r="D137" s="130"/>
      <c r="E137" s="133" t="s">
        <v>60</v>
      </c>
      <c r="F137" s="133"/>
      <c r="G137" s="133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</row>
    <row r="138" spans="1:26" ht="12.75" customHeight="1" x14ac:dyDescent="0.3">
      <c r="A138" s="243" t="str">
        <f>'Leírás,Alapadatok'!$B$14</f>
        <v>VASIVÍZ Vas Megyei Víz-és Csatornamű ZRt</v>
      </c>
      <c r="B138" s="217"/>
      <c r="C138" s="159"/>
      <c r="D138" s="160"/>
      <c r="E138" s="244" t="str">
        <f>IF('Leírás,Alapadatok'!$B$21="N","A közzétett adatok könyvvizsgálattal nincsenek alátámasztva.","")</f>
        <v/>
      </c>
      <c r="F138" s="245"/>
      <c r="G138" s="245"/>
      <c r="I138" s="93"/>
    </row>
    <row r="139" spans="1:26" ht="12.75" customHeight="1" x14ac:dyDescent="0.25">
      <c r="A139" s="247"/>
      <c r="B139" s="233"/>
      <c r="C139" s="161"/>
      <c r="D139" s="99"/>
      <c r="E139" s="245"/>
      <c r="F139" s="245"/>
      <c r="G139" s="245"/>
      <c r="I139" s="96"/>
    </row>
    <row r="140" spans="1:26" ht="12.75" customHeight="1" x14ac:dyDescent="0.25">
      <c r="A140" s="98" t="s">
        <v>92</v>
      </c>
      <c r="B140" s="162"/>
      <c r="C140" s="162"/>
      <c r="D140" s="99"/>
      <c r="E140" s="246"/>
      <c r="F140" s="246"/>
      <c r="G140" s="246"/>
    </row>
    <row r="141" spans="1:26" ht="12.75" customHeight="1" x14ac:dyDescent="0.25">
      <c r="A141" s="98" t="s">
        <v>93</v>
      </c>
      <c r="B141" s="98"/>
      <c r="C141" s="98"/>
      <c r="D141" s="98"/>
      <c r="E141" s="163"/>
      <c r="F141" s="248"/>
      <c r="G141" s="249"/>
    </row>
    <row r="142" spans="1:26" ht="12.75" customHeight="1" x14ac:dyDescent="0.25">
      <c r="A142" s="98" t="s">
        <v>94</v>
      </c>
      <c r="B142" s="98"/>
      <c r="C142" s="98"/>
      <c r="D142" s="98"/>
      <c r="E142" s="229" t="str">
        <f>"Fordulónap:  "&amp;'Leírás,Alapadatok'!$B$18</f>
        <v>Fordulónap:  2018.06.30.</v>
      </c>
      <c r="F142" s="229"/>
      <c r="G142" s="229"/>
    </row>
    <row r="143" spans="1:26" ht="9" customHeight="1" x14ac:dyDescent="0.25">
      <c r="A143" s="98"/>
      <c r="B143" s="98"/>
      <c r="C143" s="98"/>
      <c r="D143" s="98"/>
      <c r="E143" s="163"/>
      <c r="F143" s="163"/>
      <c r="G143" s="163"/>
    </row>
    <row r="144" spans="1:26" ht="18" customHeight="1" x14ac:dyDescent="0.25">
      <c r="A144" s="230" t="s">
        <v>116</v>
      </c>
      <c r="B144" s="231"/>
      <c r="C144" s="231"/>
      <c r="D144" s="231"/>
      <c r="E144" s="231"/>
      <c r="F144" s="231"/>
      <c r="G144" s="101" t="s">
        <v>115</v>
      </c>
    </row>
    <row r="145" spans="1:26" ht="12.75" customHeight="1" x14ac:dyDescent="0.25">
      <c r="A145" s="97"/>
      <c r="B145" s="97"/>
      <c r="C145" s="103"/>
      <c r="D145" s="103"/>
      <c r="E145" s="103"/>
      <c r="F145" s="103"/>
      <c r="G145" s="103"/>
    </row>
    <row r="146" spans="1:26" ht="12.75" customHeight="1" thickBot="1" x14ac:dyDescent="0.3">
      <c r="A146" s="232" t="s">
        <v>49</v>
      </c>
      <c r="B146" s="233"/>
      <c r="C146" s="104"/>
      <c r="D146" s="104"/>
      <c r="E146" s="104"/>
      <c r="F146" s="135"/>
      <c r="G146" s="188" t="str">
        <f>"EZER HUF"</f>
        <v>EZER HUF</v>
      </c>
    </row>
    <row r="147" spans="1:26" s="140" customFormat="1" ht="36.75" customHeight="1" x14ac:dyDescent="0.25">
      <c r="A147" s="105" t="s">
        <v>58</v>
      </c>
      <c r="B147" s="234" t="s">
        <v>96</v>
      </c>
      <c r="C147" s="235"/>
      <c r="D147" s="236"/>
      <c r="E147" s="106" t="s">
        <v>97</v>
      </c>
      <c r="F147" s="136" t="s">
        <v>98</v>
      </c>
      <c r="G147" s="108" t="s">
        <v>99</v>
      </c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</row>
    <row r="148" spans="1:26" s="140" customFormat="1" ht="12" customHeight="1" thickBot="1" x14ac:dyDescent="0.3">
      <c r="A148" s="109" t="s">
        <v>52</v>
      </c>
      <c r="B148" s="237" t="s">
        <v>53</v>
      </c>
      <c r="C148" s="238"/>
      <c r="D148" s="239"/>
      <c r="E148" s="110" t="s">
        <v>54</v>
      </c>
      <c r="F148" s="111" t="s">
        <v>55</v>
      </c>
      <c r="G148" s="112" t="s">
        <v>56</v>
      </c>
      <c r="H148" s="139"/>
      <c r="I148" s="139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</row>
    <row r="149" spans="1:26" s="140" customFormat="1" ht="18" customHeight="1" x14ac:dyDescent="0.25">
      <c r="A149" s="137">
        <v>82</v>
      </c>
      <c r="B149" s="240" t="s">
        <v>203</v>
      </c>
      <c r="C149" s="241"/>
      <c r="D149" s="242"/>
      <c r="E149" s="83">
        <f>SUM(E150:E158)</f>
        <v>395476</v>
      </c>
      <c r="F149" s="83">
        <f>SUM(F150:F158)</f>
        <v>0</v>
      </c>
      <c r="G149" s="91">
        <f>SUM(G150:G158)</f>
        <v>449404</v>
      </c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</row>
    <row r="150" spans="1:26" s="165" customFormat="1" ht="18" customHeight="1" thickBot="1" x14ac:dyDescent="0.25">
      <c r="A150" s="114">
        <v>83</v>
      </c>
      <c r="B150" s="218" t="s">
        <v>35</v>
      </c>
      <c r="C150" s="221"/>
      <c r="D150" s="222"/>
      <c r="E150" s="151"/>
      <c r="F150" s="151"/>
      <c r="G150" s="116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  <c r="Z150" s="164"/>
    </row>
    <row r="151" spans="1:26" s="140" customFormat="1" ht="18" customHeight="1" x14ac:dyDescent="0.25">
      <c r="A151" s="137">
        <v>84</v>
      </c>
      <c r="B151" s="218" t="s">
        <v>157</v>
      </c>
      <c r="C151" s="221"/>
      <c r="D151" s="222"/>
      <c r="E151" s="151"/>
      <c r="F151" s="151"/>
      <c r="G151" s="116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</row>
    <row r="152" spans="1:26" s="140" customFormat="1" ht="18" customHeight="1" thickBot="1" x14ac:dyDescent="0.3">
      <c r="A152" s="114">
        <v>85</v>
      </c>
      <c r="B152" s="218" t="s">
        <v>36</v>
      </c>
      <c r="C152" s="221"/>
      <c r="D152" s="222"/>
      <c r="E152" s="151"/>
      <c r="F152" s="151"/>
      <c r="G152" s="116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</row>
    <row r="153" spans="1:26" s="140" customFormat="1" ht="18" customHeight="1" x14ac:dyDescent="0.25">
      <c r="A153" s="137">
        <v>86</v>
      </c>
      <c r="B153" s="218" t="s">
        <v>156</v>
      </c>
      <c r="C153" s="221"/>
      <c r="D153" s="222"/>
      <c r="E153" s="151"/>
      <c r="F153" s="151"/>
      <c r="G153" s="116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</row>
    <row r="154" spans="1:26" s="140" customFormat="1" ht="18" customHeight="1" x14ac:dyDescent="0.25">
      <c r="A154" s="114">
        <v>87</v>
      </c>
      <c r="B154" s="218" t="s">
        <v>155</v>
      </c>
      <c r="C154" s="221"/>
      <c r="D154" s="222"/>
      <c r="E154" s="151"/>
      <c r="F154" s="151"/>
      <c r="G154" s="116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</row>
    <row r="155" spans="1:26" s="140" customFormat="1" ht="18" customHeight="1" x14ac:dyDescent="0.25">
      <c r="A155" s="185">
        <v>88</v>
      </c>
      <c r="B155" s="218" t="s">
        <v>195</v>
      </c>
      <c r="C155" s="221"/>
      <c r="D155" s="222"/>
      <c r="E155" s="151"/>
      <c r="F155" s="151"/>
      <c r="G155" s="116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</row>
    <row r="156" spans="1:26" s="140" customFormat="1" ht="22.5" customHeight="1" x14ac:dyDescent="0.25">
      <c r="A156" s="114">
        <v>89</v>
      </c>
      <c r="B156" s="218" t="s">
        <v>50</v>
      </c>
      <c r="C156" s="221"/>
      <c r="D156" s="222"/>
      <c r="E156" s="151"/>
      <c r="F156" s="151"/>
      <c r="G156" s="116"/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</row>
    <row r="157" spans="1:26" s="140" customFormat="1" ht="18" customHeight="1" x14ac:dyDescent="0.25">
      <c r="A157" s="185">
        <v>90</v>
      </c>
      <c r="B157" s="218" t="s">
        <v>158</v>
      </c>
      <c r="C157" s="221"/>
      <c r="D157" s="222"/>
      <c r="E157" s="151"/>
      <c r="F157" s="151"/>
      <c r="G157" s="116"/>
      <c r="H157" s="139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</row>
    <row r="158" spans="1:26" s="140" customFormat="1" ht="18" customHeight="1" x14ac:dyDescent="0.25">
      <c r="A158" s="114">
        <v>91</v>
      </c>
      <c r="B158" s="218" t="s">
        <v>37</v>
      </c>
      <c r="C158" s="221"/>
      <c r="D158" s="222"/>
      <c r="E158" s="151">
        <v>395476</v>
      </c>
      <c r="F158" s="151"/>
      <c r="G158" s="116">
        <v>449404</v>
      </c>
      <c r="H158" s="139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39"/>
    </row>
    <row r="159" spans="1:26" s="140" customFormat="1" ht="18" customHeight="1" x14ac:dyDescent="0.25">
      <c r="A159" s="185">
        <v>92</v>
      </c>
      <c r="B159" s="223" t="s">
        <v>204</v>
      </c>
      <c r="C159" s="224"/>
      <c r="D159" s="225"/>
      <c r="E159" s="84">
        <f>SUM(E160:E171)-E161</f>
        <v>1995713</v>
      </c>
      <c r="F159" s="84">
        <f>SUM(F160:F171)-F161</f>
        <v>0</v>
      </c>
      <c r="G159" s="85">
        <f>SUM(G160:G171)-G161</f>
        <v>1318046</v>
      </c>
      <c r="H159" s="139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</row>
    <row r="160" spans="1:26" s="167" customFormat="1" ht="18" customHeight="1" x14ac:dyDescent="0.2">
      <c r="A160" s="114">
        <v>93</v>
      </c>
      <c r="B160" s="218" t="s">
        <v>31</v>
      </c>
      <c r="C160" s="221"/>
      <c r="D160" s="222"/>
      <c r="E160" s="151"/>
      <c r="F160" s="151"/>
      <c r="G160" s="11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  <c r="S160" s="166"/>
      <c r="T160" s="166"/>
      <c r="U160" s="166"/>
      <c r="V160" s="166"/>
      <c r="W160" s="166"/>
      <c r="X160" s="166"/>
      <c r="Y160" s="166"/>
      <c r="Z160" s="166"/>
    </row>
    <row r="161" spans="1:26" s="167" customFormat="1" ht="18" customHeight="1" x14ac:dyDescent="0.2">
      <c r="A161" s="185">
        <v>94</v>
      </c>
      <c r="B161" s="218" t="s">
        <v>132</v>
      </c>
      <c r="C161" s="221"/>
      <c r="D161" s="222"/>
      <c r="E161" s="151"/>
      <c r="F161" s="151"/>
      <c r="G161" s="11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  <c r="R161" s="166"/>
      <c r="S161" s="166"/>
      <c r="T161" s="166"/>
      <c r="U161" s="166"/>
      <c r="V161" s="166"/>
      <c r="W161" s="166"/>
      <c r="X161" s="166"/>
      <c r="Y161" s="166"/>
      <c r="Z161" s="166"/>
    </row>
    <row r="162" spans="1:26" s="167" customFormat="1" ht="18" customHeight="1" x14ac:dyDescent="0.2">
      <c r="A162" s="114">
        <v>95</v>
      </c>
      <c r="B162" s="218" t="s">
        <v>32</v>
      </c>
      <c r="C162" s="221"/>
      <c r="D162" s="222"/>
      <c r="E162" s="151"/>
      <c r="F162" s="151"/>
      <c r="G162" s="11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66"/>
      <c r="V162" s="166"/>
      <c r="W162" s="166"/>
      <c r="X162" s="166"/>
      <c r="Y162" s="166"/>
      <c r="Z162" s="166"/>
    </row>
    <row r="163" spans="1:26" s="167" customFormat="1" ht="18" customHeight="1" x14ac:dyDescent="0.2">
      <c r="A163" s="185">
        <v>96</v>
      </c>
      <c r="B163" s="218" t="s">
        <v>159</v>
      </c>
      <c r="C163" s="221"/>
      <c r="D163" s="222"/>
      <c r="E163" s="151">
        <v>1182</v>
      </c>
      <c r="F163" s="151"/>
      <c r="G163" s="116">
        <v>3691</v>
      </c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  <c r="S163" s="166"/>
      <c r="T163" s="166"/>
      <c r="U163" s="166"/>
      <c r="V163" s="166"/>
      <c r="W163" s="166"/>
      <c r="X163" s="166"/>
      <c r="Y163" s="166"/>
      <c r="Z163" s="166"/>
    </row>
    <row r="164" spans="1:26" ht="18" customHeight="1" x14ac:dyDescent="0.25">
      <c r="A164" s="114">
        <v>97</v>
      </c>
      <c r="B164" s="218" t="s">
        <v>160</v>
      </c>
      <c r="C164" s="221"/>
      <c r="D164" s="222"/>
      <c r="E164" s="151">
        <v>864713</v>
      </c>
      <c r="F164" s="151"/>
      <c r="G164" s="116">
        <v>239428</v>
      </c>
    </row>
    <row r="165" spans="1:26" ht="18" customHeight="1" x14ac:dyDescent="0.25">
      <c r="A165" s="185">
        <v>98</v>
      </c>
      <c r="B165" s="218" t="s">
        <v>161</v>
      </c>
      <c r="C165" s="221"/>
      <c r="D165" s="222"/>
      <c r="E165" s="151"/>
      <c r="F165" s="151"/>
      <c r="G165" s="116"/>
    </row>
    <row r="166" spans="1:26" ht="18" customHeight="1" x14ac:dyDescent="0.25">
      <c r="A166" s="114">
        <v>99</v>
      </c>
      <c r="B166" s="218" t="s">
        <v>162</v>
      </c>
      <c r="C166" s="221"/>
      <c r="D166" s="222"/>
      <c r="E166" s="151"/>
      <c r="F166" s="151"/>
      <c r="G166" s="116"/>
    </row>
    <row r="167" spans="1:26" ht="24.75" customHeight="1" x14ac:dyDescent="0.25">
      <c r="A167" s="185">
        <v>100</v>
      </c>
      <c r="B167" s="218" t="s">
        <v>163</v>
      </c>
      <c r="C167" s="221"/>
      <c r="D167" s="222"/>
      <c r="E167" s="151"/>
      <c r="F167" s="151"/>
      <c r="G167" s="116"/>
    </row>
    <row r="168" spans="1:26" ht="23.25" customHeight="1" x14ac:dyDescent="0.25">
      <c r="A168" s="114">
        <v>101</v>
      </c>
      <c r="B168" s="218" t="s">
        <v>164</v>
      </c>
      <c r="C168" s="221"/>
      <c r="D168" s="222"/>
      <c r="E168" s="151"/>
      <c r="F168" s="151"/>
      <c r="G168" s="116"/>
    </row>
    <row r="169" spans="1:26" ht="18" customHeight="1" x14ac:dyDescent="0.25">
      <c r="A169" s="185">
        <v>102</v>
      </c>
      <c r="B169" s="218" t="s">
        <v>165</v>
      </c>
      <c r="C169" s="221"/>
      <c r="D169" s="222"/>
      <c r="E169" s="151">
        <v>1129818</v>
      </c>
      <c r="F169" s="151"/>
      <c r="G169" s="116">
        <v>1074927</v>
      </c>
    </row>
    <row r="170" spans="1:26" ht="18" customHeight="1" x14ac:dyDescent="0.25">
      <c r="A170" s="114">
        <v>103</v>
      </c>
      <c r="B170" s="218" t="s">
        <v>33</v>
      </c>
      <c r="C170" s="221"/>
      <c r="D170" s="222"/>
      <c r="E170" s="151"/>
      <c r="F170" s="151"/>
      <c r="G170" s="116"/>
    </row>
    <row r="171" spans="1:26" ht="18" customHeight="1" x14ac:dyDescent="0.25">
      <c r="A171" s="185">
        <v>104</v>
      </c>
      <c r="B171" s="218" t="s">
        <v>34</v>
      </c>
      <c r="C171" s="221"/>
      <c r="D171" s="222"/>
      <c r="E171" s="151"/>
      <c r="F171" s="151"/>
      <c r="G171" s="116"/>
    </row>
    <row r="172" spans="1:26" ht="18" customHeight="1" x14ac:dyDescent="0.25">
      <c r="A172" s="114">
        <v>105</v>
      </c>
      <c r="B172" s="223" t="s">
        <v>232</v>
      </c>
      <c r="C172" s="224"/>
      <c r="D172" s="225"/>
      <c r="E172" s="84">
        <f>SUM(E173:E175)</f>
        <v>576499</v>
      </c>
      <c r="F172" s="84">
        <f>SUM(F173:F175)</f>
        <v>0</v>
      </c>
      <c r="G172" s="85">
        <f>SUM(G173:G175)</f>
        <v>1061312</v>
      </c>
    </row>
    <row r="173" spans="1:26" ht="18" customHeight="1" x14ac:dyDescent="0.25">
      <c r="A173" s="185">
        <v>106</v>
      </c>
      <c r="B173" s="218" t="s">
        <v>166</v>
      </c>
      <c r="C173" s="221"/>
      <c r="D173" s="222"/>
      <c r="E173" s="151">
        <v>139702</v>
      </c>
      <c r="F173" s="151"/>
      <c r="G173" s="116">
        <v>32898</v>
      </c>
    </row>
    <row r="174" spans="1:26" ht="18" customHeight="1" x14ac:dyDescent="0.25">
      <c r="A174" s="114">
        <v>107</v>
      </c>
      <c r="B174" s="218" t="s">
        <v>167</v>
      </c>
      <c r="C174" s="221"/>
      <c r="D174" s="222"/>
      <c r="E174" s="151">
        <v>53766</v>
      </c>
      <c r="F174" s="151"/>
      <c r="G174" s="116">
        <v>664762</v>
      </c>
    </row>
    <row r="175" spans="1:26" ht="18" customHeight="1" thickBot="1" x14ac:dyDescent="0.3">
      <c r="A175" s="185">
        <v>108</v>
      </c>
      <c r="B175" s="226" t="s">
        <v>168</v>
      </c>
      <c r="C175" s="227"/>
      <c r="D175" s="228"/>
      <c r="E175" s="168">
        <v>383031</v>
      </c>
      <c r="F175" s="168"/>
      <c r="G175" s="122">
        <v>363652</v>
      </c>
    </row>
    <row r="176" spans="1:26" ht="18" customHeight="1" thickBot="1" x14ac:dyDescent="0.3">
      <c r="A176" s="124">
        <v>109</v>
      </c>
      <c r="B176" s="213" t="s">
        <v>205</v>
      </c>
      <c r="C176" s="214"/>
      <c r="D176" s="215"/>
      <c r="E176" s="88">
        <f>E110+E121+E125+E172</f>
        <v>6135111</v>
      </c>
      <c r="F176" s="88">
        <f>F110+F121+F125+F172</f>
        <v>0</v>
      </c>
      <c r="G176" s="82">
        <f>G110+G121+G125+G172</f>
        <v>5865396</v>
      </c>
    </row>
    <row r="177" spans="1:26" ht="12.75" customHeight="1" x14ac:dyDescent="0.25">
      <c r="A177" s="147"/>
      <c r="B177" s="156"/>
      <c r="C177" s="156"/>
      <c r="D177" s="156"/>
      <c r="E177" s="158"/>
      <c r="F177" s="158"/>
      <c r="G177" s="158"/>
    </row>
    <row r="178" spans="1:26" ht="12.75" customHeight="1" x14ac:dyDescent="0.25">
      <c r="A178" s="147"/>
      <c r="B178" s="156"/>
      <c r="C178" s="156"/>
      <c r="D178" s="156"/>
      <c r="E178" s="158"/>
      <c r="F178" s="158"/>
      <c r="G178" s="158"/>
    </row>
    <row r="179" spans="1:26" ht="12.75" customHeight="1" x14ac:dyDescent="0.25">
      <c r="A179" s="147"/>
      <c r="B179" s="156"/>
      <c r="C179" s="156"/>
      <c r="D179" s="156"/>
      <c r="E179" s="158"/>
      <c r="F179" s="158"/>
      <c r="G179" s="158"/>
    </row>
    <row r="180" spans="1:26" ht="12.75" customHeight="1" x14ac:dyDescent="0.25">
      <c r="A180" s="147"/>
      <c r="B180" s="156"/>
      <c r="C180" s="156"/>
      <c r="D180" s="156"/>
      <c r="E180" s="158"/>
      <c r="F180" s="158"/>
      <c r="G180" s="158"/>
    </row>
    <row r="181" spans="1:26" ht="12.75" customHeight="1" x14ac:dyDescent="0.25">
      <c r="A181" s="178" t="str">
        <f>'Leírás,Alapadatok'!$B$19&amp;", "&amp;'Leírás,Alapadatok'!$B$20</f>
        <v>Szombathely, 2018. 07.31.</v>
      </c>
      <c r="B181" s="129"/>
      <c r="C181" s="130"/>
      <c r="D181" s="130"/>
      <c r="E181" s="131"/>
      <c r="F181" s="130"/>
      <c r="G181" s="132"/>
    </row>
    <row r="182" spans="1:26" ht="12.75" customHeight="1" x14ac:dyDescent="0.25">
      <c r="A182" s="130"/>
      <c r="B182" s="130"/>
      <c r="C182" s="130"/>
      <c r="D182" s="130"/>
      <c r="E182" s="133" t="s">
        <v>59</v>
      </c>
      <c r="F182" s="134"/>
      <c r="G182" s="133"/>
    </row>
    <row r="183" spans="1:26" ht="12.75" customHeight="1" x14ac:dyDescent="0.25">
      <c r="A183" s="130"/>
      <c r="B183" s="130"/>
      <c r="C183" s="130"/>
      <c r="D183" s="130"/>
      <c r="E183" s="133" t="s">
        <v>60</v>
      </c>
      <c r="F183" s="133"/>
      <c r="G183" s="133"/>
    </row>
    <row r="184" spans="1:26" ht="15" customHeight="1" x14ac:dyDescent="0.25">
      <c r="A184" s="139"/>
      <c r="B184" s="139"/>
      <c r="C184" s="139"/>
      <c r="D184" s="139"/>
      <c r="E184" s="94"/>
      <c r="F184" s="94"/>
      <c r="G184" s="94"/>
    </row>
    <row r="185" spans="1:26" x14ac:dyDescent="0.25">
      <c r="A185" s="139"/>
      <c r="B185" s="139"/>
      <c r="C185" s="139"/>
      <c r="D185" s="139"/>
      <c r="E185" s="94"/>
      <c r="F185" s="94"/>
      <c r="G185" s="94"/>
    </row>
    <row r="186" spans="1:26" x14ac:dyDescent="0.25">
      <c r="A186" s="139"/>
      <c r="B186" s="139"/>
      <c r="C186" s="139"/>
      <c r="D186" s="139"/>
      <c r="E186" s="94"/>
      <c r="F186" s="94"/>
      <c r="G186" s="94"/>
    </row>
    <row r="187" spans="1:26" s="170" customFormat="1" x14ac:dyDescent="0.25">
      <c r="A187" s="139"/>
      <c r="B187" s="139"/>
      <c r="C187" s="139"/>
      <c r="D187" s="139"/>
      <c r="E187" s="94"/>
      <c r="F187" s="94"/>
      <c r="G187" s="94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</row>
    <row r="188" spans="1:26" x14ac:dyDescent="0.25">
      <c r="A188" s="139"/>
      <c r="B188" s="139"/>
      <c r="C188" s="139"/>
      <c r="D188" s="139"/>
      <c r="E188" s="94"/>
      <c r="F188" s="94"/>
      <c r="G188" s="94"/>
    </row>
    <row r="189" spans="1:26" x14ac:dyDescent="0.25">
      <c r="A189" s="139"/>
      <c r="B189" s="139"/>
      <c r="C189" s="139"/>
      <c r="D189" s="139"/>
      <c r="E189" s="94"/>
      <c r="F189" s="94"/>
      <c r="G189" s="94"/>
    </row>
    <row r="190" spans="1:26" x14ac:dyDescent="0.25">
      <c r="A190" s="139"/>
      <c r="B190" s="139"/>
      <c r="C190" s="139"/>
      <c r="D190" s="139"/>
      <c r="E190" s="94"/>
      <c r="F190" s="94"/>
      <c r="G190" s="94"/>
    </row>
    <row r="191" spans="1:26" x14ac:dyDescent="0.25">
      <c r="A191" s="139"/>
      <c r="B191" s="139"/>
      <c r="C191" s="139"/>
      <c r="D191" s="139"/>
      <c r="E191" s="94"/>
      <c r="F191" s="94"/>
      <c r="G191" s="94"/>
    </row>
    <row r="192" spans="1:26" x14ac:dyDescent="0.25">
      <c r="A192" s="139"/>
      <c r="B192" s="139"/>
      <c r="C192" s="139"/>
      <c r="D192" s="139"/>
      <c r="E192" s="94"/>
      <c r="F192" s="94"/>
      <c r="G192" s="94"/>
    </row>
    <row r="193" spans="1:7" x14ac:dyDescent="0.25">
      <c r="A193" s="139"/>
      <c r="B193" s="139"/>
      <c r="C193" s="139"/>
      <c r="D193" s="139"/>
      <c r="E193" s="94"/>
      <c r="F193" s="94"/>
      <c r="G193" s="94"/>
    </row>
    <row r="194" spans="1:7" x14ac:dyDescent="0.25">
      <c r="A194" s="139"/>
      <c r="B194" s="139"/>
      <c r="C194" s="139"/>
      <c r="D194" s="139"/>
      <c r="E194" s="94"/>
      <c r="F194" s="94"/>
      <c r="G194" s="94"/>
    </row>
    <row r="195" spans="1:7" x14ac:dyDescent="0.25">
      <c r="A195" s="139"/>
      <c r="B195" s="139"/>
      <c r="C195" s="139"/>
      <c r="D195" s="139"/>
      <c r="E195" s="94"/>
      <c r="F195" s="94"/>
      <c r="G195" s="94"/>
    </row>
    <row r="196" spans="1:7" x14ac:dyDescent="0.25">
      <c r="A196" s="139"/>
      <c r="B196" s="139"/>
      <c r="C196" s="139"/>
      <c r="D196" s="139"/>
      <c r="E196" s="94"/>
      <c r="F196" s="94"/>
      <c r="G196" s="94"/>
    </row>
    <row r="197" spans="1:7" x14ac:dyDescent="0.25">
      <c r="A197" s="139"/>
      <c r="B197" s="139"/>
      <c r="C197" s="139"/>
      <c r="D197" s="139"/>
      <c r="E197" s="94"/>
      <c r="F197" s="94"/>
      <c r="G197" s="94"/>
    </row>
    <row r="198" spans="1:7" x14ac:dyDescent="0.25">
      <c r="A198" s="139"/>
      <c r="B198" s="139"/>
      <c r="C198" s="139"/>
      <c r="D198" s="139"/>
      <c r="E198" s="94"/>
      <c r="F198" s="94"/>
      <c r="G198" s="94"/>
    </row>
    <row r="199" spans="1:7" x14ac:dyDescent="0.25">
      <c r="A199" s="139"/>
      <c r="B199" s="139"/>
      <c r="C199" s="139"/>
      <c r="D199" s="139"/>
      <c r="E199" s="94"/>
      <c r="F199" s="94"/>
      <c r="G199" s="94"/>
    </row>
    <row r="200" spans="1:7" x14ac:dyDescent="0.25">
      <c r="A200" s="139"/>
      <c r="B200" s="139"/>
      <c r="C200" s="139"/>
      <c r="D200" s="139"/>
      <c r="E200" s="94"/>
      <c r="F200" s="94"/>
      <c r="G200" s="94"/>
    </row>
    <row r="201" spans="1:7" x14ac:dyDescent="0.25">
      <c r="A201" s="139"/>
      <c r="B201" s="139"/>
      <c r="C201" s="139"/>
      <c r="D201" s="139"/>
      <c r="E201" s="94"/>
      <c r="F201" s="94"/>
      <c r="G201" s="94"/>
    </row>
    <row r="202" spans="1:7" x14ac:dyDescent="0.25">
      <c r="A202" s="139"/>
      <c r="B202" s="139"/>
      <c r="C202" s="139"/>
      <c r="D202" s="139"/>
      <c r="E202" s="94"/>
      <c r="F202" s="94"/>
      <c r="G202" s="94"/>
    </row>
    <row r="203" spans="1:7" x14ac:dyDescent="0.25">
      <c r="A203" s="139"/>
      <c r="B203" s="139"/>
      <c r="C203" s="139"/>
      <c r="D203" s="139"/>
      <c r="E203" s="94"/>
      <c r="F203" s="94"/>
      <c r="G203" s="94"/>
    </row>
    <row r="204" spans="1:7" x14ac:dyDescent="0.25">
      <c r="A204" s="139"/>
      <c r="B204" s="139"/>
      <c r="C204" s="139"/>
      <c r="D204" s="139"/>
      <c r="E204" s="94"/>
      <c r="F204" s="94"/>
      <c r="G204" s="94"/>
    </row>
    <row r="205" spans="1:7" x14ac:dyDescent="0.25">
      <c r="A205" s="139"/>
      <c r="B205" s="139"/>
      <c r="C205" s="139"/>
      <c r="D205" s="139"/>
      <c r="E205" s="94"/>
      <c r="F205" s="94"/>
      <c r="G205" s="94"/>
    </row>
    <row r="206" spans="1:7" x14ac:dyDescent="0.25">
      <c r="A206" s="139"/>
      <c r="B206" s="139"/>
      <c r="C206" s="139"/>
      <c r="D206" s="139"/>
      <c r="E206" s="94"/>
      <c r="F206" s="94"/>
      <c r="G206" s="94"/>
    </row>
    <row r="207" spans="1:7" x14ac:dyDescent="0.25">
      <c r="A207" s="139"/>
      <c r="B207" s="139"/>
      <c r="C207" s="139"/>
      <c r="D207" s="139"/>
      <c r="E207" s="94"/>
      <c r="F207" s="94"/>
      <c r="G207" s="94"/>
    </row>
    <row r="208" spans="1:7" x14ac:dyDescent="0.25">
      <c r="A208" s="139"/>
      <c r="B208" s="139"/>
      <c r="C208" s="139"/>
      <c r="D208" s="139"/>
      <c r="E208" s="94"/>
      <c r="F208" s="94"/>
      <c r="G208" s="94"/>
    </row>
    <row r="209" spans="1:7" x14ac:dyDescent="0.25">
      <c r="A209" s="139"/>
      <c r="B209" s="139"/>
      <c r="C209" s="139"/>
      <c r="D209" s="139"/>
      <c r="E209" s="94"/>
      <c r="F209" s="94"/>
      <c r="G209" s="94"/>
    </row>
    <row r="210" spans="1:7" x14ac:dyDescent="0.25">
      <c r="A210" s="139"/>
      <c r="B210" s="139"/>
      <c r="C210" s="139"/>
      <c r="D210" s="139"/>
      <c r="E210" s="94"/>
      <c r="F210" s="94"/>
      <c r="G210" s="94"/>
    </row>
    <row r="211" spans="1:7" x14ac:dyDescent="0.25">
      <c r="A211" s="139"/>
      <c r="B211" s="139"/>
      <c r="C211" s="139"/>
      <c r="D211" s="139"/>
      <c r="E211" s="94"/>
      <c r="F211" s="94"/>
      <c r="G211" s="94"/>
    </row>
    <row r="212" spans="1:7" x14ac:dyDescent="0.25">
      <c r="A212" s="171"/>
      <c r="B212" s="171"/>
      <c r="C212" s="171"/>
      <c r="D212" s="171"/>
    </row>
    <row r="213" spans="1:7" x14ac:dyDescent="0.25">
      <c r="A213" s="171"/>
      <c r="B213" s="171"/>
      <c r="C213" s="171"/>
      <c r="D213" s="171"/>
    </row>
    <row r="214" spans="1:7" x14ac:dyDescent="0.25">
      <c r="A214" s="171"/>
      <c r="B214" s="171"/>
      <c r="C214" s="171"/>
      <c r="D214" s="171"/>
    </row>
    <row r="215" spans="1:7" x14ac:dyDescent="0.25">
      <c r="A215" s="171"/>
      <c r="B215" s="171"/>
      <c r="C215" s="171"/>
      <c r="D215" s="171"/>
    </row>
    <row r="216" spans="1:7" x14ac:dyDescent="0.25">
      <c r="A216" s="171"/>
      <c r="B216" s="171"/>
      <c r="C216" s="171"/>
      <c r="D216" s="171"/>
    </row>
    <row r="217" spans="1:7" x14ac:dyDescent="0.25">
      <c r="A217" s="171"/>
      <c r="B217" s="171"/>
      <c r="C217" s="171"/>
      <c r="D217" s="171"/>
    </row>
    <row r="218" spans="1:7" x14ac:dyDescent="0.25">
      <c r="A218" s="171"/>
      <c r="B218" s="171"/>
      <c r="C218" s="171"/>
      <c r="D218" s="171"/>
    </row>
    <row r="219" spans="1:7" x14ac:dyDescent="0.25">
      <c r="A219" s="171"/>
      <c r="B219" s="171"/>
      <c r="C219" s="171"/>
      <c r="D219" s="171"/>
    </row>
    <row r="220" spans="1:7" x14ac:dyDescent="0.25">
      <c r="A220" s="171"/>
      <c r="B220" s="171"/>
      <c r="C220" s="171"/>
      <c r="D220" s="171"/>
    </row>
    <row r="221" spans="1:7" x14ac:dyDescent="0.25">
      <c r="A221" s="171"/>
      <c r="B221" s="171"/>
      <c r="C221" s="171"/>
      <c r="D221" s="171"/>
    </row>
    <row r="222" spans="1:7" x14ac:dyDescent="0.25">
      <c r="A222" s="171"/>
      <c r="B222" s="171"/>
      <c r="C222" s="171"/>
      <c r="D222" s="171"/>
    </row>
    <row r="223" spans="1:7" x14ac:dyDescent="0.25">
      <c r="A223" s="171"/>
      <c r="B223" s="171"/>
      <c r="C223" s="171"/>
      <c r="D223" s="171"/>
    </row>
    <row r="224" spans="1:7" x14ac:dyDescent="0.25">
      <c r="A224" s="171"/>
      <c r="B224" s="171"/>
      <c r="C224" s="171"/>
      <c r="D224" s="171"/>
    </row>
    <row r="225" spans="1:4" x14ac:dyDescent="0.25">
      <c r="A225" s="171"/>
      <c r="B225" s="171"/>
      <c r="C225" s="171"/>
      <c r="D225" s="171"/>
    </row>
    <row r="226" spans="1:4" x14ac:dyDescent="0.25">
      <c r="A226" s="171"/>
      <c r="B226" s="171"/>
      <c r="C226" s="171"/>
      <c r="D226" s="171"/>
    </row>
    <row r="227" spans="1:4" x14ac:dyDescent="0.25">
      <c r="A227" s="171"/>
      <c r="B227" s="171"/>
      <c r="C227" s="171"/>
      <c r="D227" s="171"/>
    </row>
    <row r="228" spans="1:4" x14ac:dyDescent="0.25">
      <c r="A228" s="171"/>
      <c r="B228" s="171"/>
      <c r="C228" s="171"/>
      <c r="D228" s="171"/>
    </row>
    <row r="229" spans="1:4" x14ac:dyDescent="0.25">
      <c r="A229" s="171"/>
      <c r="B229" s="171"/>
      <c r="C229" s="171"/>
      <c r="D229" s="171"/>
    </row>
    <row r="230" spans="1:4" x14ac:dyDescent="0.25">
      <c r="A230" s="171"/>
      <c r="B230" s="171"/>
      <c r="C230" s="171"/>
      <c r="D230" s="171"/>
    </row>
    <row r="231" spans="1:4" x14ac:dyDescent="0.25">
      <c r="A231" s="171"/>
      <c r="B231" s="171"/>
      <c r="C231" s="171"/>
      <c r="D231" s="171"/>
    </row>
    <row r="232" spans="1:4" x14ac:dyDescent="0.25">
      <c r="A232" s="171"/>
      <c r="B232" s="171"/>
      <c r="C232" s="171"/>
      <c r="D232" s="171"/>
    </row>
    <row r="233" spans="1:4" x14ac:dyDescent="0.25">
      <c r="A233" s="171"/>
      <c r="B233" s="171"/>
      <c r="C233" s="171"/>
      <c r="D233" s="171"/>
    </row>
    <row r="234" spans="1:4" x14ac:dyDescent="0.25">
      <c r="A234" s="171"/>
      <c r="B234" s="171"/>
      <c r="C234" s="171"/>
      <c r="D234" s="171"/>
    </row>
    <row r="235" spans="1:4" x14ac:dyDescent="0.25">
      <c r="A235" s="171"/>
      <c r="B235" s="171"/>
      <c r="C235" s="171"/>
      <c r="D235" s="171"/>
    </row>
    <row r="236" spans="1:4" x14ac:dyDescent="0.25">
      <c r="A236" s="171"/>
      <c r="B236" s="171"/>
      <c r="C236" s="171"/>
      <c r="D236" s="171"/>
    </row>
    <row r="237" spans="1:4" x14ac:dyDescent="0.25">
      <c r="A237" s="171"/>
      <c r="B237" s="171"/>
      <c r="C237" s="171"/>
      <c r="D237" s="171"/>
    </row>
    <row r="238" spans="1:4" x14ac:dyDescent="0.25">
      <c r="A238" s="171"/>
      <c r="B238" s="171"/>
      <c r="C238" s="171"/>
      <c r="D238" s="171"/>
    </row>
    <row r="239" spans="1:4" x14ac:dyDescent="0.25">
      <c r="A239" s="171"/>
      <c r="B239" s="171"/>
      <c r="C239" s="171"/>
      <c r="D239" s="171"/>
    </row>
    <row r="240" spans="1:4" x14ac:dyDescent="0.25">
      <c r="A240" s="171"/>
      <c r="B240" s="171"/>
      <c r="C240" s="171"/>
      <c r="D240" s="171"/>
    </row>
    <row r="241" spans="1:4" x14ac:dyDescent="0.25">
      <c r="A241" s="171"/>
      <c r="B241" s="171"/>
      <c r="C241" s="171"/>
      <c r="D241" s="171"/>
    </row>
    <row r="242" spans="1:4" x14ac:dyDescent="0.25">
      <c r="A242" s="171"/>
      <c r="B242" s="171"/>
      <c r="C242" s="171"/>
      <c r="D242" s="171"/>
    </row>
    <row r="243" spans="1:4" x14ac:dyDescent="0.25">
      <c r="A243" s="171"/>
      <c r="B243" s="171"/>
      <c r="C243" s="171"/>
      <c r="D243" s="171"/>
    </row>
    <row r="244" spans="1:4" x14ac:dyDescent="0.25">
      <c r="A244" s="171"/>
      <c r="B244" s="171"/>
      <c r="C244" s="171"/>
      <c r="D244" s="171"/>
    </row>
    <row r="245" spans="1:4" x14ac:dyDescent="0.25">
      <c r="A245" s="171"/>
      <c r="B245" s="171"/>
      <c r="C245" s="171"/>
      <c r="D245" s="171"/>
    </row>
    <row r="246" spans="1:4" x14ac:dyDescent="0.25">
      <c r="A246" s="171"/>
      <c r="B246" s="171"/>
      <c r="C246" s="171"/>
      <c r="D246" s="171"/>
    </row>
    <row r="247" spans="1:4" x14ac:dyDescent="0.25">
      <c r="A247" s="171"/>
      <c r="B247" s="171"/>
      <c r="C247" s="171"/>
      <c r="D247" s="171"/>
    </row>
    <row r="248" spans="1:4" x14ac:dyDescent="0.25">
      <c r="A248" s="171"/>
      <c r="B248" s="171"/>
      <c r="C248" s="171"/>
      <c r="D248" s="171"/>
    </row>
    <row r="249" spans="1:4" x14ac:dyDescent="0.25">
      <c r="A249" s="171"/>
      <c r="B249" s="171"/>
      <c r="C249" s="171"/>
      <c r="D249" s="171"/>
    </row>
    <row r="250" spans="1:4" x14ac:dyDescent="0.25">
      <c r="A250" s="171"/>
      <c r="B250" s="171"/>
      <c r="C250" s="171"/>
      <c r="D250" s="171"/>
    </row>
    <row r="251" spans="1:4" x14ac:dyDescent="0.25">
      <c r="A251" s="171"/>
      <c r="B251" s="171"/>
      <c r="C251" s="171"/>
      <c r="D251" s="171"/>
    </row>
    <row r="252" spans="1:4" x14ac:dyDescent="0.25">
      <c r="A252" s="171"/>
      <c r="B252" s="171"/>
      <c r="C252" s="171"/>
      <c r="D252" s="171"/>
    </row>
    <row r="253" spans="1:4" x14ac:dyDescent="0.25">
      <c r="A253" s="171"/>
      <c r="B253" s="171"/>
      <c r="C253" s="171"/>
      <c r="D253" s="171"/>
    </row>
    <row r="254" spans="1:4" x14ac:dyDescent="0.25">
      <c r="A254" s="171"/>
      <c r="B254" s="171"/>
      <c r="C254" s="171"/>
      <c r="D254" s="171"/>
    </row>
    <row r="255" spans="1:4" x14ac:dyDescent="0.25">
      <c r="A255" s="171"/>
      <c r="B255" s="171"/>
      <c r="C255" s="171"/>
      <c r="D255" s="171"/>
    </row>
    <row r="256" spans="1:4" x14ac:dyDescent="0.25">
      <c r="A256" s="171"/>
      <c r="B256" s="171"/>
      <c r="C256" s="171"/>
      <c r="D256" s="171"/>
    </row>
    <row r="257" spans="1:4" x14ac:dyDescent="0.25">
      <c r="A257" s="171"/>
      <c r="B257" s="171"/>
      <c r="C257" s="171"/>
      <c r="D257" s="171"/>
    </row>
    <row r="258" spans="1:4" x14ac:dyDescent="0.25">
      <c r="A258" s="171"/>
      <c r="B258" s="171"/>
      <c r="C258" s="171"/>
      <c r="D258" s="171"/>
    </row>
    <row r="259" spans="1:4" x14ac:dyDescent="0.25">
      <c r="A259" s="171"/>
      <c r="B259" s="171"/>
      <c r="C259" s="171"/>
      <c r="D259" s="171"/>
    </row>
    <row r="260" spans="1:4" x14ac:dyDescent="0.25">
      <c r="A260" s="171"/>
      <c r="B260" s="171"/>
      <c r="C260" s="171"/>
      <c r="D260" s="171"/>
    </row>
    <row r="261" spans="1:4" x14ac:dyDescent="0.25">
      <c r="A261" s="171"/>
      <c r="B261" s="171"/>
      <c r="C261" s="171"/>
      <c r="D261" s="171"/>
    </row>
    <row r="262" spans="1:4" x14ac:dyDescent="0.25">
      <c r="A262" s="171"/>
      <c r="B262" s="171"/>
      <c r="C262" s="171"/>
      <c r="D262" s="171"/>
    </row>
    <row r="263" spans="1:4" x14ac:dyDescent="0.25">
      <c r="A263" s="171"/>
      <c r="B263" s="171"/>
      <c r="C263" s="171"/>
      <c r="D263" s="171"/>
    </row>
    <row r="264" spans="1:4" x14ac:dyDescent="0.25">
      <c r="A264" s="171"/>
      <c r="B264" s="171"/>
      <c r="C264" s="171"/>
      <c r="D264" s="171"/>
    </row>
    <row r="265" spans="1:4" x14ac:dyDescent="0.25">
      <c r="D265" s="171"/>
    </row>
  </sheetData>
  <sheetProtection formatCells="0" formatColumns="0" formatRows="0" insertColumns="0" insertRows="0" insertHyperlinks="0" deleteColumns="0" deleteRows="0" sort="0" autoFilter="0" pivotTables="0"/>
  <mergeCells count="141">
    <mergeCell ref="A1:B1"/>
    <mergeCell ref="E1:G3"/>
    <mergeCell ref="E5:G5"/>
    <mergeCell ref="A7:F7"/>
    <mergeCell ref="A9:B9"/>
    <mergeCell ref="B10:D10"/>
    <mergeCell ref="B128:D128"/>
    <mergeCell ref="B157:D157"/>
    <mergeCell ref="B17:D17"/>
    <mergeCell ref="B18:D18"/>
    <mergeCell ref="B19:D19"/>
    <mergeCell ref="B20:D20"/>
    <mergeCell ref="B21:D21"/>
    <mergeCell ref="B22:D22"/>
    <mergeCell ref="B29:D29"/>
    <mergeCell ref="B30:D30"/>
    <mergeCell ref="B11:D11"/>
    <mergeCell ref="B12:D12"/>
    <mergeCell ref="B13:D13"/>
    <mergeCell ref="B14:D14"/>
    <mergeCell ref="B15:D15"/>
    <mergeCell ref="B16:D16"/>
    <mergeCell ref="B34:D34"/>
    <mergeCell ref="B35:D35"/>
    <mergeCell ref="B36:D36"/>
    <mergeCell ref="B23:D23"/>
    <mergeCell ref="B24:D24"/>
    <mergeCell ref="B25:D25"/>
    <mergeCell ref="B26:D26"/>
    <mergeCell ref="B27:D27"/>
    <mergeCell ref="B28:D28"/>
    <mergeCell ref="B31:D31"/>
    <mergeCell ref="A54:F54"/>
    <mergeCell ref="E48:G50"/>
    <mergeCell ref="E52:G52"/>
    <mergeCell ref="A56:B56"/>
    <mergeCell ref="B57:D57"/>
    <mergeCell ref="B58:D58"/>
    <mergeCell ref="B59:D59"/>
    <mergeCell ref="B60:D60"/>
    <mergeCell ref="B37:D37"/>
    <mergeCell ref="B38:D38"/>
    <mergeCell ref="B39:D39"/>
    <mergeCell ref="A48:B48"/>
    <mergeCell ref="B67:D67"/>
    <mergeCell ref="B68:D68"/>
    <mergeCell ref="B69:D69"/>
    <mergeCell ref="B71:D71"/>
    <mergeCell ref="B72:D72"/>
    <mergeCell ref="B73:D73"/>
    <mergeCell ref="B61:D61"/>
    <mergeCell ref="B62:D62"/>
    <mergeCell ref="B63:D63"/>
    <mergeCell ref="B64:D64"/>
    <mergeCell ref="B65:D65"/>
    <mergeCell ref="B66:D66"/>
    <mergeCell ref="B81:D81"/>
    <mergeCell ref="B82:D82"/>
    <mergeCell ref="B83:D83"/>
    <mergeCell ref="B84:D84"/>
    <mergeCell ref="B85:D85"/>
    <mergeCell ref="B86:D86"/>
    <mergeCell ref="B74:D74"/>
    <mergeCell ref="B75:D75"/>
    <mergeCell ref="B76:D76"/>
    <mergeCell ref="B77:D77"/>
    <mergeCell ref="B79:D79"/>
    <mergeCell ref="B80:D80"/>
    <mergeCell ref="E103:G103"/>
    <mergeCell ref="A105:F105"/>
    <mergeCell ref="A107:B107"/>
    <mergeCell ref="B108:D108"/>
    <mergeCell ref="B109:D109"/>
    <mergeCell ref="B87:D87"/>
    <mergeCell ref="B88:D88"/>
    <mergeCell ref="B89:D89"/>
    <mergeCell ref="B90:D90"/>
    <mergeCell ref="A99:B99"/>
    <mergeCell ref="E99:G101"/>
    <mergeCell ref="A100:B100"/>
    <mergeCell ref="B116:D116"/>
    <mergeCell ref="B117:D117"/>
    <mergeCell ref="B118:D118"/>
    <mergeCell ref="B119:D119"/>
    <mergeCell ref="B120:D120"/>
    <mergeCell ref="B121:D121"/>
    <mergeCell ref="B110:D110"/>
    <mergeCell ref="B111:D111"/>
    <mergeCell ref="B112:D112"/>
    <mergeCell ref="B113:D113"/>
    <mergeCell ref="B114:D114"/>
    <mergeCell ref="B115:D115"/>
    <mergeCell ref="B129:D129"/>
    <mergeCell ref="B130:D130"/>
    <mergeCell ref="A138:B138"/>
    <mergeCell ref="E138:G140"/>
    <mergeCell ref="A139:B139"/>
    <mergeCell ref="F141:G141"/>
    <mergeCell ref="B122:D122"/>
    <mergeCell ref="B123:D123"/>
    <mergeCell ref="B124:D124"/>
    <mergeCell ref="B125:D125"/>
    <mergeCell ref="B126:D126"/>
    <mergeCell ref="B127:D127"/>
    <mergeCell ref="B162:D162"/>
    <mergeCell ref="B150:D150"/>
    <mergeCell ref="B151:D151"/>
    <mergeCell ref="B152:D152"/>
    <mergeCell ref="B153:D153"/>
    <mergeCell ref="B154:D154"/>
    <mergeCell ref="B155:D155"/>
    <mergeCell ref="E142:G142"/>
    <mergeCell ref="A144:F144"/>
    <mergeCell ref="A146:B146"/>
    <mergeCell ref="B147:D147"/>
    <mergeCell ref="B148:D148"/>
    <mergeCell ref="B149:D149"/>
    <mergeCell ref="B176:D176"/>
    <mergeCell ref="A2:B2"/>
    <mergeCell ref="B32:D32"/>
    <mergeCell ref="B33:D33"/>
    <mergeCell ref="A49:B49"/>
    <mergeCell ref="B70:D70"/>
    <mergeCell ref="B170:D170"/>
    <mergeCell ref="B171:D171"/>
    <mergeCell ref="B172:D172"/>
    <mergeCell ref="B173:D173"/>
    <mergeCell ref="B174:D174"/>
    <mergeCell ref="B175:D175"/>
    <mergeCell ref="B163:D163"/>
    <mergeCell ref="B164:D164"/>
    <mergeCell ref="B165:D165"/>
    <mergeCell ref="B166:D166"/>
    <mergeCell ref="B168:D168"/>
    <mergeCell ref="B169:D169"/>
    <mergeCell ref="B167:D167"/>
    <mergeCell ref="B156:D156"/>
    <mergeCell ref="B158:D158"/>
    <mergeCell ref="B159:D159"/>
    <mergeCell ref="B160:D160"/>
    <mergeCell ref="B161:D161"/>
  </mergeCells>
  <pageMargins left="0.78740157480314965" right="0.78740157480314965" top="0.51181102362204722" bottom="0.51181102362204722" header="0.51181102362204722" footer="0.51181102362204722"/>
  <pageSetup paperSize="9" scale="90" orientation="portrait" blackAndWhite="1" r:id="rId1"/>
  <headerFooter alignWithMargins="0"/>
  <rowBreaks count="3" manualBreakCount="3">
    <brk id="47" max="16383" man="1"/>
    <brk id="98" max="6" man="1"/>
    <brk id="1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8"/>
  <sheetViews>
    <sheetView showGridLines="0" workbookViewId="0">
      <selection activeCell="J75" sqref="J75"/>
    </sheetView>
  </sheetViews>
  <sheetFormatPr defaultRowHeight="15" x14ac:dyDescent="0.25"/>
  <cols>
    <col min="1" max="1" width="7.42578125" style="3" customWidth="1"/>
    <col min="2" max="2" width="37" style="3" customWidth="1"/>
    <col min="3" max="3" width="4.28515625" style="3" customWidth="1"/>
    <col min="4" max="4" width="4.85546875" style="3" customWidth="1"/>
    <col min="5" max="5" width="10.85546875" style="3" customWidth="1"/>
    <col min="6" max="7" width="10.7109375" style="3" customWidth="1"/>
    <col min="8" max="8" width="9.140625" style="65"/>
    <col min="9" max="9" width="22.42578125" style="65" customWidth="1"/>
    <col min="10" max="10" width="31.5703125" style="65" customWidth="1"/>
    <col min="11" max="26" width="9.140625" style="65"/>
    <col min="27" max="16384" width="9.140625" style="3"/>
  </cols>
  <sheetData>
    <row r="1" spans="1:11" ht="15.75" x14ac:dyDescent="0.25">
      <c r="A1" s="243" t="str">
        <f>'Leírás,Alapadatok'!$B$14</f>
        <v>VASIVÍZ Vas Megyei Víz-és Csatornamű ZRt</v>
      </c>
      <c r="B1" s="217"/>
      <c r="C1" s="1"/>
      <c r="D1" s="2"/>
      <c r="E1" s="244" t="str">
        <f>IF('Leírás,Alapadatok'!$B$21="N","A közzétett adatok könyvvizsgálattal nincsenek alátámasztva.","")</f>
        <v/>
      </c>
      <c r="F1" s="245"/>
      <c r="G1" s="245"/>
    </row>
    <row r="2" spans="1:11" ht="15.75" x14ac:dyDescent="0.25">
      <c r="A2" s="216"/>
      <c r="B2" s="217"/>
      <c r="C2" s="4"/>
      <c r="D2" s="52"/>
      <c r="E2" s="245"/>
      <c r="F2" s="245"/>
      <c r="G2" s="245"/>
    </row>
    <row r="3" spans="1:11" ht="15.75" x14ac:dyDescent="0.25">
      <c r="A3" s="54" t="str">
        <f>"Statisztikai számjele:    "&amp;'Leírás,Alapadatok'!$B$15</f>
        <v>Statisztikai számjele:    11316385360011418</v>
      </c>
      <c r="B3" s="7"/>
      <c r="C3" s="7"/>
      <c r="D3" s="52"/>
      <c r="E3" s="246"/>
      <c r="F3" s="246"/>
      <c r="G3" s="246"/>
    </row>
    <row r="4" spans="1:11" ht="15.75" x14ac:dyDescent="0.25">
      <c r="A4" s="54" t="str">
        <f>"Cégjegyzék száma:        "&amp;'Leírás,Alapadatok'!$B$16</f>
        <v>Cégjegyzék száma:        18-10-100607</v>
      </c>
      <c r="B4" s="54"/>
      <c r="C4" s="54"/>
      <c r="D4" s="54"/>
      <c r="E4" s="8"/>
      <c r="F4" s="53"/>
      <c r="G4" s="9"/>
    </row>
    <row r="5" spans="1:11" x14ac:dyDescent="0.25">
      <c r="A5" s="54" t="str">
        <f>"Beszámolási időszak:   "&amp;'Leírás,Alapadatok'!$B$17</f>
        <v>Beszámolási időszak:   2018. 01. 01. - 2018. 06.30.</v>
      </c>
      <c r="B5" s="54"/>
      <c r="C5" s="54"/>
      <c r="D5" s="54"/>
      <c r="E5" s="229" t="str">
        <f>"Fordulónap:  "&amp;'Leírás,Alapadatok'!$B$18</f>
        <v>Fordulónap:  2018.06.30.</v>
      </c>
      <c r="F5" s="229"/>
      <c r="G5" s="229"/>
    </row>
    <row r="6" spans="1:11" ht="15.75" x14ac:dyDescent="0.25">
      <c r="A6" s="54"/>
      <c r="B6" s="54"/>
      <c r="C6" s="54"/>
      <c r="D6" s="54"/>
      <c r="E6" s="52"/>
      <c r="F6" s="52"/>
      <c r="G6" s="53"/>
    </row>
    <row r="7" spans="1:11" ht="15.75" x14ac:dyDescent="0.25">
      <c r="A7" s="273" t="s">
        <v>224</v>
      </c>
      <c r="B7" s="273"/>
      <c r="C7" s="273"/>
      <c r="D7" s="273"/>
      <c r="E7" s="273"/>
      <c r="F7" s="273"/>
      <c r="G7" s="10" t="s">
        <v>51</v>
      </c>
    </row>
    <row r="8" spans="1:11" ht="15.75" x14ac:dyDescent="0.25">
      <c r="A8" s="274" t="s">
        <v>100</v>
      </c>
      <c r="B8" s="274"/>
      <c r="C8" s="274"/>
      <c r="D8" s="274"/>
      <c r="E8" s="274"/>
      <c r="F8" s="274"/>
      <c r="G8" s="55"/>
    </row>
    <row r="9" spans="1:11" ht="16.5" thickBot="1" x14ac:dyDescent="0.3">
      <c r="A9" s="11"/>
      <c r="B9" s="12"/>
      <c r="C9" s="11"/>
      <c r="D9" s="11"/>
      <c r="E9" s="11"/>
      <c r="F9" s="13"/>
      <c r="G9" s="188" t="str">
        <f>"EZER HUF"</f>
        <v>EZER HUF</v>
      </c>
    </row>
    <row r="10" spans="1:11" ht="25.5" x14ac:dyDescent="0.25">
      <c r="A10" s="14" t="s">
        <v>58</v>
      </c>
      <c r="B10" s="278" t="s">
        <v>96</v>
      </c>
      <c r="C10" s="279"/>
      <c r="D10" s="280"/>
      <c r="E10" s="15" t="s">
        <v>97</v>
      </c>
      <c r="F10" s="16" t="s">
        <v>98</v>
      </c>
      <c r="G10" s="17" t="s">
        <v>99</v>
      </c>
    </row>
    <row r="11" spans="1:11" ht="15.75" thickBot="1" x14ac:dyDescent="0.3">
      <c r="A11" s="18" t="s">
        <v>52</v>
      </c>
      <c r="B11" s="281" t="s">
        <v>53</v>
      </c>
      <c r="C11" s="282"/>
      <c r="D11" s="283"/>
      <c r="E11" s="19" t="s">
        <v>54</v>
      </c>
      <c r="F11" s="19" t="s">
        <v>55</v>
      </c>
      <c r="G11" s="20" t="s">
        <v>56</v>
      </c>
    </row>
    <row r="12" spans="1:11" ht="18" customHeight="1" x14ac:dyDescent="0.25">
      <c r="A12" s="21">
        <v>1</v>
      </c>
      <c r="B12" s="275" t="s">
        <v>70</v>
      </c>
      <c r="C12" s="276"/>
      <c r="D12" s="277"/>
      <c r="E12" s="22">
        <v>7271481</v>
      </c>
      <c r="F12" s="22"/>
      <c r="G12" s="23">
        <v>3488350</v>
      </c>
      <c r="K12" s="72"/>
    </row>
    <row r="13" spans="1:11" ht="18" customHeight="1" x14ac:dyDescent="0.25">
      <c r="A13" s="24">
        <v>2</v>
      </c>
      <c r="B13" s="267" t="s">
        <v>71</v>
      </c>
      <c r="C13" s="268"/>
      <c r="D13" s="269"/>
      <c r="E13" s="25">
        <v>19548</v>
      </c>
      <c r="F13" s="25"/>
      <c r="G13" s="26"/>
      <c r="K13" s="72"/>
    </row>
    <row r="14" spans="1:11" ht="18" customHeight="1" x14ac:dyDescent="0.25">
      <c r="A14" s="24">
        <v>3</v>
      </c>
      <c r="B14" s="270" t="s">
        <v>72</v>
      </c>
      <c r="C14" s="271"/>
      <c r="D14" s="272"/>
      <c r="E14" s="59">
        <f>SUM(E12:E13)</f>
        <v>7291029</v>
      </c>
      <c r="F14" s="59">
        <f>SUM(F12:F13)</f>
        <v>0</v>
      </c>
      <c r="G14" s="60">
        <f>SUM(G12:G13)</f>
        <v>3488350</v>
      </c>
      <c r="I14" s="73"/>
      <c r="K14" s="72"/>
    </row>
    <row r="15" spans="1:11" ht="18" customHeight="1" x14ac:dyDescent="0.25">
      <c r="A15" s="24">
        <v>4</v>
      </c>
      <c r="B15" s="267" t="s">
        <v>73</v>
      </c>
      <c r="C15" s="268"/>
      <c r="D15" s="269"/>
      <c r="E15" s="27">
        <v>16950</v>
      </c>
      <c r="F15" s="27"/>
      <c r="G15" s="28">
        <v>7730</v>
      </c>
      <c r="K15" s="72"/>
    </row>
    <row r="16" spans="1:11" ht="18" customHeight="1" x14ac:dyDescent="0.25">
      <c r="A16" s="24">
        <v>5</v>
      </c>
      <c r="B16" s="267" t="s">
        <v>196</v>
      </c>
      <c r="C16" s="268"/>
      <c r="D16" s="269"/>
      <c r="E16" s="27">
        <v>28637</v>
      </c>
      <c r="F16" s="27"/>
      <c r="G16" s="28">
        <v>9708</v>
      </c>
      <c r="K16" s="72"/>
    </row>
    <row r="17" spans="1:11" ht="18" customHeight="1" x14ac:dyDescent="0.25">
      <c r="A17" s="24">
        <v>6</v>
      </c>
      <c r="B17" s="270" t="s">
        <v>74</v>
      </c>
      <c r="C17" s="271"/>
      <c r="D17" s="272"/>
      <c r="E17" s="59">
        <f>SUM(E15:E16)</f>
        <v>45587</v>
      </c>
      <c r="F17" s="59">
        <f>SUM(F15:F16)</f>
        <v>0</v>
      </c>
      <c r="G17" s="60">
        <f>SUM(G15:G16)</f>
        <v>17438</v>
      </c>
      <c r="K17" s="72"/>
    </row>
    <row r="18" spans="1:11" ht="18" customHeight="1" x14ac:dyDescent="0.25">
      <c r="A18" s="24">
        <v>7</v>
      </c>
      <c r="B18" s="270" t="s">
        <v>75</v>
      </c>
      <c r="C18" s="271"/>
      <c r="D18" s="272"/>
      <c r="E18" s="29">
        <v>532997</v>
      </c>
      <c r="F18" s="29"/>
      <c r="G18" s="30">
        <v>55016</v>
      </c>
      <c r="K18" s="72"/>
    </row>
    <row r="19" spans="1:11" ht="18" customHeight="1" x14ac:dyDescent="0.25">
      <c r="A19" s="24">
        <v>8</v>
      </c>
      <c r="B19" s="267" t="s">
        <v>76</v>
      </c>
      <c r="C19" s="268"/>
      <c r="D19" s="269"/>
      <c r="E19" s="27"/>
      <c r="F19" s="27"/>
      <c r="G19" s="28"/>
      <c r="K19" s="72"/>
    </row>
    <row r="20" spans="1:11" ht="18" customHeight="1" x14ac:dyDescent="0.25">
      <c r="A20" s="24">
        <v>9</v>
      </c>
      <c r="B20" s="267" t="s">
        <v>77</v>
      </c>
      <c r="C20" s="268"/>
      <c r="D20" s="269"/>
      <c r="E20" s="27">
        <v>1312172</v>
      </c>
      <c r="F20" s="27"/>
      <c r="G20" s="28">
        <v>672727</v>
      </c>
      <c r="K20" s="72"/>
    </row>
    <row r="21" spans="1:11" ht="18" customHeight="1" x14ac:dyDescent="0.25">
      <c r="A21" s="24">
        <v>10</v>
      </c>
      <c r="B21" s="267" t="s">
        <v>78</v>
      </c>
      <c r="C21" s="268"/>
      <c r="D21" s="269"/>
      <c r="E21" s="27">
        <v>1956660</v>
      </c>
      <c r="F21" s="27"/>
      <c r="G21" s="28">
        <v>966539</v>
      </c>
      <c r="K21" s="72"/>
    </row>
    <row r="22" spans="1:11" ht="18" customHeight="1" x14ac:dyDescent="0.25">
      <c r="A22" s="24">
        <v>11</v>
      </c>
      <c r="B22" s="267" t="s">
        <v>79</v>
      </c>
      <c r="C22" s="268"/>
      <c r="D22" s="269"/>
      <c r="E22" s="27">
        <v>258380</v>
      </c>
      <c r="F22" s="27"/>
      <c r="G22" s="28">
        <v>135718</v>
      </c>
      <c r="K22" s="72"/>
    </row>
    <row r="23" spans="1:11" ht="18" customHeight="1" x14ac:dyDescent="0.25">
      <c r="A23" s="24">
        <v>12</v>
      </c>
      <c r="B23" s="267" t="s">
        <v>80</v>
      </c>
      <c r="C23" s="268"/>
      <c r="D23" s="269"/>
      <c r="E23" s="27">
        <v>2738</v>
      </c>
      <c r="F23" s="27"/>
      <c r="G23" s="28">
        <v>2231</v>
      </c>
      <c r="K23" s="72"/>
    </row>
    <row r="24" spans="1:11" ht="18" customHeight="1" x14ac:dyDescent="0.25">
      <c r="A24" s="24">
        <v>13</v>
      </c>
      <c r="B24" s="267" t="s">
        <v>81</v>
      </c>
      <c r="C24" s="268"/>
      <c r="D24" s="269"/>
      <c r="E24" s="27">
        <v>3695</v>
      </c>
      <c r="F24" s="27"/>
      <c r="G24" s="28">
        <v>12</v>
      </c>
      <c r="K24" s="72"/>
    </row>
    <row r="25" spans="1:11" ht="18" customHeight="1" x14ac:dyDescent="0.25">
      <c r="A25" s="24">
        <v>14</v>
      </c>
      <c r="B25" s="270" t="s">
        <v>82</v>
      </c>
      <c r="C25" s="271"/>
      <c r="D25" s="272"/>
      <c r="E25" s="59">
        <f>SUM(E20:E24)</f>
        <v>3533645</v>
      </c>
      <c r="F25" s="59">
        <f>SUM(F20:F24)</f>
        <v>0</v>
      </c>
      <c r="G25" s="60">
        <f>SUM(G20:G24)</f>
        <v>1777227</v>
      </c>
      <c r="K25" s="72"/>
    </row>
    <row r="26" spans="1:11" ht="18" customHeight="1" x14ac:dyDescent="0.25">
      <c r="A26" s="24">
        <v>15</v>
      </c>
      <c r="B26" s="267" t="s">
        <v>83</v>
      </c>
      <c r="C26" s="268"/>
      <c r="D26" s="269"/>
      <c r="E26" s="27">
        <v>2013352</v>
      </c>
      <c r="F26" s="27"/>
      <c r="G26" s="28">
        <v>1045474</v>
      </c>
      <c r="K26" s="72"/>
    </row>
    <row r="27" spans="1:11" ht="18" customHeight="1" x14ac:dyDescent="0.25">
      <c r="A27" s="24">
        <v>16</v>
      </c>
      <c r="B27" s="267" t="s">
        <v>84</v>
      </c>
      <c r="C27" s="268"/>
      <c r="D27" s="269"/>
      <c r="E27" s="27">
        <v>201621</v>
      </c>
      <c r="F27" s="27"/>
      <c r="G27" s="28">
        <v>112508</v>
      </c>
      <c r="K27" s="72"/>
    </row>
    <row r="28" spans="1:11" ht="18" customHeight="1" x14ac:dyDescent="0.25">
      <c r="A28" s="24">
        <v>17</v>
      </c>
      <c r="B28" s="267" t="s">
        <v>85</v>
      </c>
      <c r="C28" s="268"/>
      <c r="D28" s="269"/>
      <c r="E28" s="27">
        <v>490906</v>
      </c>
      <c r="F28" s="27"/>
      <c r="G28" s="28">
        <v>231365</v>
      </c>
      <c r="K28" s="72"/>
    </row>
    <row r="29" spans="1:11" ht="18" customHeight="1" x14ac:dyDescent="0.25">
      <c r="A29" s="24">
        <v>18</v>
      </c>
      <c r="B29" s="267" t="s">
        <v>86</v>
      </c>
      <c r="C29" s="268"/>
      <c r="D29" s="269"/>
      <c r="E29" s="59">
        <f>SUM(E26:E28)</f>
        <v>2705879</v>
      </c>
      <c r="F29" s="59">
        <f>SUM(F26:F28)</f>
        <v>0</v>
      </c>
      <c r="G29" s="60">
        <f>SUM(G26:G28)</f>
        <v>1389347</v>
      </c>
      <c r="K29" s="72"/>
    </row>
    <row r="30" spans="1:11" ht="18" customHeight="1" x14ac:dyDescent="0.25">
      <c r="A30" s="24">
        <v>19</v>
      </c>
      <c r="B30" s="267" t="s">
        <v>87</v>
      </c>
      <c r="C30" s="268"/>
      <c r="D30" s="269"/>
      <c r="E30" s="29">
        <v>435255</v>
      </c>
      <c r="F30" s="29"/>
      <c r="G30" s="30">
        <v>210832</v>
      </c>
      <c r="K30" s="72"/>
    </row>
    <row r="31" spans="1:11" ht="18" customHeight="1" x14ac:dyDescent="0.25">
      <c r="A31" s="24">
        <v>20</v>
      </c>
      <c r="B31" s="267" t="s">
        <v>88</v>
      </c>
      <c r="C31" s="268"/>
      <c r="D31" s="269"/>
      <c r="E31" s="29">
        <v>1154062</v>
      </c>
      <c r="F31" s="29"/>
      <c r="G31" s="30">
        <v>314362</v>
      </c>
      <c r="K31" s="72"/>
    </row>
    <row r="32" spans="1:11" ht="18" customHeight="1" x14ac:dyDescent="0.25">
      <c r="A32" s="24">
        <v>21</v>
      </c>
      <c r="B32" s="267" t="s">
        <v>89</v>
      </c>
      <c r="C32" s="268"/>
      <c r="D32" s="269"/>
      <c r="E32" s="29">
        <v>79622</v>
      </c>
      <c r="F32" s="27"/>
      <c r="G32" s="28">
        <v>79622</v>
      </c>
      <c r="K32" s="72"/>
    </row>
    <row r="33" spans="1:11" ht="26.25" customHeight="1" thickBot="1" x14ac:dyDescent="0.3">
      <c r="A33" s="31">
        <v>22</v>
      </c>
      <c r="B33" s="264" t="s">
        <v>90</v>
      </c>
      <c r="C33" s="265"/>
      <c r="D33" s="266"/>
      <c r="E33" s="63">
        <f>E14+E17+E18-E25-E29-E30-E31</f>
        <v>40772</v>
      </c>
      <c r="F33" s="63">
        <f>F14+F17+F18-F25-F29-F30-F31</f>
        <v>0</v>
      </c>
      <c r="G33" s="64">
        <f>G14+G17+G18-G25-G29-G30-G31</f>
        <v>-130964</v>
      </c>
      <c r="K33" s="72"/>
    </row>
    <row r="34" spans="1:11" x14ac:dyDescent="0.25">
      <c r="A34" s="32"/>
      <c r="B34" s="33"/>
      <c r="C34" s="34"/>
      <c r="D34" s="34"/>
      <c r="E34" s="35"/>
      <c r="F34" s="35"/>
      <c r="G34" s="35"/>
    </row>
    <row r="35" spans="1:11" x14ac:dyDescent="0.25">
      <c r="A35" s="32"/>
      <c r="B35" s="33"/>
      <c r="C35" s="34"/>
      <c r="D35" s="34"/>
      <c r="E35" s="35"/>
      <c r="F35" s="35"/>
      <c r="G35" s="35"/>
    </row>
    <row r="36" spans="1:11" x14ac:dyDescent="0.25">
      <c r="A36" s="32"/>
      <c r="B36" s="33"/>
      <c r="C36" s="34"/>
      <c r="D36" s="34"/>
      <c r="E36" s="35"/>
      <c r="F36" s="35"/>
      <c r="G36" s="35"/>
    </row>
    <row r="37" spans="1:11" ht="15.75" x14ac:dyDescent="0.25">
      <c r="A37" s="36"/>
      <c r="B37" s="37"/>
      <c r="C37" s="37"/>
      <c r="D37" s="38"/>
      <c r="E37" s="13"/>
      <c r="F37" s="13"/>
      <c r="G37" s="13"/>
    </row>
    <row r="38" spans="1:11" x14ac:dyDescent="0.25">
      <c r="A38" s="178" t="str">
        <f>'Leírás,Alapadatok'!$B$19&amp;", "&amp;'Leírás,Alapadatok'!$B$20</f>
        <v>Szombathely, 2018. 07.31.</v>
      </c>
      <c r="B38" s="39"/>
      <c r="C38" s="39"/>
      <c r="D38" s="40"/>
      <c r="E38" s="41"/>
      <c r="F38" s="40"/>
      <c r="G38" s="42"/>
    </row>
    <row r="39" spans="1:11" x14ac:dyDescent="0.25">
      <c r="A39" s="40"/>
      <c r="B39" s="40"/>
      <c r="C39" s="40"/>
      <c r="D39" s="40"/>
      <c r="E39" s="43" t="s">
        <v>59</v>
      </c>
      <c r="F39" s="44"/>
      <c r="G39" s="43"/>
    </row>
    <row r="40" spans="1:11" x14ac:dyDescent="0.25">
      <c r="A40" s="40"/>
      <c r="B40" s="40"/>
      <c r="C40" s="40"/>
      <c r="D40" s="40"/>
      <c r="E40" s="43" t="s">
        <v>60</v>
      </c>
      <c r="F40" s="43"/>
      <c r="G40" s="43"/>
    </row>
    <row r="41" spans="1:11" ht="15.75" x14ac:dyDescent="0.25">
      <c r="A41" s="243" t="str">
        <f>'Leírás,Alapadatok'!$B$14</f>
        <v>VASIVÍZ Vas Megyei Víz-és Csatornamű ZRt</v>
      </c>
      <c r="B41" s="217"/>
      <c r="C41" s="1"/>
      <c r="D41" s="2"/>
      <c r="E41" s="244" t="str">
        <f>IF('Leírás,Alapadatok'!$B$21="N","A közzétett adatok könyvvizsgálattal nincsenek alátámasztva.","")</f>
        <v/>
      </c>
      <c r="F41" s="245"/>
      <c r="G41" s="245"/>
    </row>
    <row r="42" spans="1:11" ht="15.75" x14ac:dyDescent="0.25">
      <c r="A42" s="216"/>
      <c r="B42" s="217"/>
      <c r="C42" s="4"/>
      <c r="D42" s="52"/>
      <c r="E42" s="245"/>
      <c r="F42" s="245"/>
      <c r="G42" s="245"/>
    </row>
    <row r="43" spans="1:11" ht="15.75" x14ac:dyDescent="0.25">
      <c r="A43" s="54" t="str">
        <f>"Statisztikai számjele:    "&amp;'Leírás,Alapadatok'!$B$15</f>
        <v>Statisztikai számjele:    11316385360011418</v>
      </c>
      <c r="B43" s="7"/>
      <c r="C43" s="7"/>
      <c r="D43" s="52"/>
      <c r="E43" s="246"/>
      <c r="F43" s="246"/>
      <c r="G43" s="246"/>
    </row>
    <row r="44" spans="1:11" ht="15.75" x14ac:dyDescent="0.25">
      <c r="A44" s="54" t="str">
        <f>"Cégjegyzék száma:        "&amp;'Leírás,Alapadatok'!$B$16</f>
        <v>Cégjegyzék száma:        18-10-100607</v>
      </c>
      <c r="B44" s="54"/>
      <c r="C44" s="54"/>
      <c r="D44" s="54"/>
      <c r="E44" s="8"/>
      <c r="F44" s="53"/>
      <c r="G44" s="9"/>
    </row>
    <row r="45" spans="1:11" x14ac:dyDescent="0.25">
      <c r="A45" s="54" t="str">
        <f>"Beszámolási időszak:   "&amp;'Leírás,Alapadatok'!$B$17</f>
        <v>Beszámolási időszak:   2018. 01. 01. - 2018. 06.30.</v>
      </c>
      <c r="B45" s="54"/>
      <c r="C45" s="54"/>
      <c r="D45" s="54"/>
      <c r="E45" s="229" t="str">
        <f>"Fordulónap:  "&amp;'Leírás,Alapadatok'!$B$18</f>
        <v>Fordulónap:  2018.06.30.</v>
      </c>
      <c r="F45" s="229"/>
      <c r="G45" s="229"/>
    </row>
    <row r="46" spans="1:11" x14ac:dyDescent="0.25">
      <c r="A46" s="54"/>
      <c r="B46" s="54"/>
      <c r="C46" s="54"/>
      <c r="D46" s="54"/>
      <c r="E46" s="229"/>
      <c r="F46" s="229"/>
      <c r="G46" s="229"/>
    </row>
    <row r="47" spans="1:11" ht="15.75" x14ac:dyDescent="0.25">
      <c r="A47" s="54"/>
      <c r="B47" s="54"/>
      <c r="C47" s="54"/>
      <c r="D47" s="54"/>
      <c r="E47" s="52"/>
      <c r="F47" s="52"/>
      <c r="G47" s="53"/>
    </row>
    <row r="48" spans="1:11" ht="15.75" x14ac:dyDescent="0.25">
      <c r="A48" s="273" t="s">
        <v>225</v>
      </c>
      <c r="B48" s="273"/>
      <c r="C48" s="273"/>
      <c r="D48" s="273"/>
      <c r="E48" s="273"/>
      <c r="F48" s="273"/>
      <c r="G48" s="10" t="s">
        <v>57</v>
      </c>
    </row>
    <row r="49" spans="1:14" ht="15.75" x14ac:dyDescent="0.25">
      <c r="A49" s="274" t="str">
        <f>A8</f>
        <v>(összköltség eljárással)</v>
      </c>
      <c r="B49" s="274"/>
      <c r="C49" s="274"/>
      <c r="D49" s="274"/>
      <c r="E49" s="274"/>
      <c r="F49" s="274"/>
      <c r="G49" s="45"/>
    </row>
    <row r="50" spans="1:14" ht="16.5" thickBot="1" x14ac:dyDescent="0.3">
      <c r="A50" s="11"/>
      <c r="B50" s="12"/>
      <c r="C50" s="11"/>
      <c r="D50" s="11"/>
      <c r="E50" s="11"/>
      <c r="F50" s="13"/>
      <c r="G50" s="188" t="str">
        <f>"EZER HUF"</f>
        <v>EZER HUF</v>
      </c>
    </row>
    <row r="51" spans="1:14" ht="25.5" x14ac:dyDescent="0.25">
      <c r="A51" s="14" t="s">
        <v>58</v>
      </c>
      <c r="B51" s="278" t="s">
        <v>96</v>
      </c>
      <c r="C51" s="279"/>
      <c r="D51" s="280"/>
      <c r="E51" s="15" t="s">
        <v>97</v>
      </c>
      <c r="F51" s="16" t="s">
        <v>98</v>
      </c>
      <c r="G51" s="17" t="s">
        <v>99</v>
      </c>
    </row>
    <row r="52" spans="1:14" ht="15.75" thickBot="1" x14ac:dyDescent="0.3">
      <c r="A52" s="18" t="s">
        <v>52</v>
      </c>
      <c r="B52" s="281" t="s">
        <v>53</v>
      </c>
      <c r="C52" s="282"/>
      <c r="D52" s="283"/>
      <c r="E52" s="19" t="s">
        <v>54</v>
      </c>
      <c r="F52" s="19" t="s">
        <v>55</v>
      </c>
      <c r="G52" s="20" t="s">
        <v>56</v>
      </c>
    </row>
    <row r="53" spans="1:14" ht="18" customHeight="1" x14ac:dyDescent="0.25">
      <c r="A53" s="68">
        <v>23</v>
      </c>
      <c r="B53" s="275" t="s">
        <v>61</v>
      </c>
      <c r="C53" s="276"/>
      <c r="D53" s="277"/>
      <c r="E53" s="69"/>
      <c r="F53" s="70"/>
      <c r="G53" s="71"/>
      <c r="I53" s="72"/>
      <c r="J53" s="72"/>
      <c r="K53" s="74"/>
      <c r="L53" s="74"/>
      <c r="M53" s="74"/>
      <c r="N53" s="74"/>
    </row>
    <row r="54" spans="1:14" ht="18" customHeight="1" x14ac:dyDescent="0.25">
      <c r="A54" s="24">
        <v>24</v>
      </c>
      <c r="B54" s="267" t="s">
        <v>62</v>
      </c>
      <c r="C54" s="268"/>
      <c r="D54" s="269"/>
      <c r="E54" s="27"/>
      <c r="F54" s="51"/>
      <c r="G54" s="28"/>
      <c r="I54" s="72"/>
      <c r="J54" s="72"/>
      <c r="K54" s="74"/>
      <c r="L54" s="74"/>
      <c r="M54" s="74"/>
      <c r="N54" s="74"/>
    </row>
    <row r="55" spans="1:14" ht="18" customHeight="1" x14ac:dyDescent="0.25">
      <c r="A55" s="24">
        <v>25</v>
      </c>
      <c r="B55" s="267" t="s">
        <v>101</v>
      </c>
      <c r="C55" s="268"/>
      <c r="D55" s="269"/>
      <c r="E55" s="48"/>
      <c r="F55" s="49"/>
      <c r="G55" s="50"/>
      <c r="I55" s="72"/>
      <c r="J55" s="72"/>
      <c r="K55" s="74"/>
      <c r="L55" s="74"/>
      <c r="M55" s="74"/>
      <c r="N55" s="74"/>
    </row>
    <row r="56" spans="1:14" ht="18" customHeight="1" x14ac:dyDescent="0.25">
      <c r="A56" s="24">
        <v>26</v>
      </c>
      <c r="B56" s="267" t="s">
        <v>63</v>
      </c>
      <c r="C56" s="268"/>
      <c r="D56" s="269"/>
      <c r="E56" s="27"/>
      <c r="F56" s="51"/>
      <c r="G56" s="28"/>
      <c r="I56" s="72"/>
      <c r="J56" s="72"/>
      <c r="K56" s="74"/>
      <c r="L56" s="74"/>
      <c r="M56" s="74"/>
      <c r="N56" s="74"/>
    </row>
    <row r="57" spans="1:14" ht="23.25" customHeight="1" x14ac:dyDescent="0.25">
      <c r="A57" s="47">
        <v>27</v>
      </c>
      <c r="B57" s="267" t="s">
        <v>102</v>
      </c>
      <c r="C57" s="268"/>
      <c r="D57" s="269"/>
      <c r="E57" s="48"/>
      <c r="F57" s="49"/>
      <c r="G57" s="50"/>
      <c r="I57" s="72"/>
      <c r="J57" s="72"/>
      <c r="K57" s="74"/>
      <c r="L57" s="74"/>
      <c r="M57" s="74"/>
      <c r="N57" s="74"/>
    </row>
    <row r="58" spans="1:14" ht="18" customHeight="1" x14ac:dyDescent="0.25">
      <c r="A58" s="24">
        <v>28</v>
      </c>
      <c r="B58" s="267" t="s">
        <v>64</v>
      </c>
      <c r="C58" s="268"/>
      <c r="D58" s="269"/>
      <c r="E58" s="27"/>
      <c r="F58" s="51"/>
      <c r="G58" s="28"/>
      <c r="I58" s="72"/>
      <c r="J58" s="72"/>
      <c r="K58" s="74"/>
      <c r="L58" s="74"/>
      <c r="M58" s="74"/>
      <c r="N58" s="74"/>
    </row>
    <row r="59" spans="1:14" ht="18" customHeight="1" x14ac:dyDescent="0.25">
      <c r="A59" s="24">
        <v>29</v>
      </c>
      <c r="B59" s="267" t="s">
        <v>65</v>
      </c>
      <c r="C59" s="268"/>
      <c r="D59" s="269"/>
      <c r="E59" s="48">
        <v>365</v>
      </c>
      <c r="F59" s="49"/>
      <c r="G59" s="50">
        <v>119</v>
      </c>
      <c r="I59" s="72"/>
      <c r="J59" s="72"/>
      <c r="K59" s="74"/>
      <c r="L59" s="74"/>
      <c r="M59" s="74"/>
      <c r="N59" s="74"/>
    </row>
    <row r="60" spans="1:14" ht="18" customHeight="1" x14ac:dyDescent="0.25">
      <c r="A60" s="24">
        <v>30</v>
      </c>
      <c r="B60" s="267" t="s">
        <v>62</v>
      </c>
      <c r="C60" s="268"/>
      <c r="D60" s="269"/>
      <c r="E60" s="27"/>
      <c r="F60" s="51"/>
      <c r="G60" s="28"/>
      <c r="I60" s="72"/>
      <c r="J60" s="72"/>
      <c r="K60" s="74"/>
      <c r="L60" s="74"/>
      <c r="M60" s="74"/>
      <c r="N60" s="74"/>
    </row>
    <row r="61" spans="1:14" ht="18" customHeight="1" x14ac:dyDescent="0.25">
      <c r="A61" s="24">
        <v>31</v>
      </c>
      <c r="B61" s="267" t="s">
        <v>66</v>
      </c>
      <c r="C61" s="268"/>
      <c r="D61" s="269"/>
      <c r="E61" s="48">
        <v>1748</v>
      </c>
      <c r="F61" s="49"/>
      <c r="G61" s="50">
        <v>74</v>
      </c>
      <c r="I61" s="72"/>
      <c r="J61" s="72"/>
      <c r="K61" s="74"/>
      <c r="L61" s="74"/>
      <c r="M61" s="74"/>
      <c r="N61" s="74"/>
    </row>
    <row r="62" spans="1:14" ht="18" customHeight="1" x14ac:dyDescent="0.25">
      <c r="A62" s="24">
        <v>32</v>
      </c>
      <c r="B62" s="267" t="s">
        <v>67</v>
      </c>
      <c r="C62" s="268"/>
      <c r="D62" s="269"/>
      <c r="E62" s="27"/>
      <c r="F62" s="51"/>
      <c r="G62" s="28"/>
      <c r="I62" s="72"/>
      <c r="J62" s="72"/>
      <c r="K62" s="74"/>
      <c r="L62" s="74"/>
      <c r="M62" s="74"/>
      <c r="N62" s="74"/>
    </row>
    <row r="63" spans="1:14" ht="18" customHeight="1" x14ac:dyDescent="0.25">
      <c r="A63" s="24">
        <v>33</v>
      </c>
      <c r="B63" s="270" t="s">
        <v>68</v>
      </c>
      <c r="C63" s="271"/>
      <c r="D63" s="272"/>
      <c r="E63" s="59">
        <f>E53+E55+E57+E59+E61</f>
        <v>2113</v>
      </c>
      <c r="F63" s="59">
        <f>F53+F55+F57+F59+F61</f>
        <v>0</v>
      </c>
      <c r="G63" s="60">
        <f>G53+G55+G57+G59+G61</f>
        <v>193</v>
      </c>
      <c r="I63" s="72"/>
      <c r="J63" s="72"/>
      <c r="K63" s="74"/>
      <c r="L63" s="74"/>
      <c r="M63" s="74"/>
      <c r="N63" s="74"/>
    </row>
    <row r="64" spans="1:14" ht="22.5" customHeight="1" x14ac:dyDescent="0.25">
      <c r="A64" s="24">
        <v>34</v>
      </c>
      <c r="B64" s="267" t="s">
        <v>103</v>
      </c>
      <c r="C64" s="268"/>
      <c r="D64" s="269"/>
      <c r="E64" s="27"/>
      <c r="F64" s="51"/>
      <c r="G64" s="28"/>
      <c r="I64" s="72"/>
      <c r="J64" s="72"/>
      <c r="K64" s="74"/>
      <c r="L64" s="74"/>
      <c r="M64" s="74"/>
      <c r="N64" s="74"/>
    </row>
    <row r="65" spans="1:14" ht="18" customHeight="1" x14ac:dyDescent="0.25">
      <c r="A65" s="24">
        <v>35</v>
      </c>
      <c r="B65" s="267" t="s">
        <v>69</v>
      </c>
      <c r="C65" s="268"/>
      <c r="D65" s="269"/>
      <c r="E65" s="27"/>
      <c r="F65" s="51"/>
      <c r="G65" s="28"/>
      <c r="I65" s="72"/>
      <c r="J65" s="72"/>
      <c r="K65" s="74"/>
      <c r="L65" s="74"/>
      <c r="M65" s="74"/>
      <c r="N65" s="74"/>
    </row>
    <row r="66" spans="1:14" ht="24.75" customHeight="1" x14ac:dyDescent="0.25">
      <c r="A66" s="47">
        <v>36</v>
      </c>
      <c r="B66" s="267" t="s">
        <v>104</v>
      </c>
      <c r="C66" s="268"/>
      <c r="D66" s="269"/>
      <c r="E66" s="27"/>
      <c r="F66" s="51"/>
      <c r="G66" s="28"/>
      <c r="I66" s="72"/>
      <c r="J66" s="72"/>
      <c r="K66" s="74"/>
      <c r="L66" s="74"/>
      <c r="M66" s="74"/>
      <c r="N66" s="74"/>
    </row>
    <row r="67" spans="1:14" ht="18" customHeight="1" x14ac:dyDescent="0.25">
      <c r="A67" s="47">
        <v>37</v>
      </c>
      <c r="B67" s="267" t="s">
        <v>69</v>
      </c>
      <c r="C67" s="268"/>
      <c r="D67" s="269"/>
      <c r="E67" s="27"/>
      <c r="F67" s="49"/>
      <c r="G67" s="50"/>
      <c r="I67" s="72"/>
      <c r="J67" s="72"/>
      <c r="K67" s="74"/>
      <c r="L67" s="74"/>
      <c r="M67" s="74"/>
      <c r="N67" s="74"/>
    </row>
    <row r="68" spans="1:14" ht="18" customHeight="1" x14ac:dyDescent="0.25">
      <c r="A68" s="47">
        <v>38</v>
      </c>
      <c r="B68" s="267" t="s">
        <v>105</v>
      </c>
      <c r="C68" s="268"/>
      <c r="D68" s="269"/>
      <c r="E68" s="27"/>
      <c r="F68" s="51"/>
      <c r="G68" s="28"/>
      <c r="I68" s="72"/>
      <c r="J68" s="72"/>
      <c r="K68" s="74"/>
      <c r="L68" s="74"/>
      <c r="M68" s="74"/>
      <c r="N68" s="74"/>
    </row>
    <row r="69" spans="1:14" ht="18" customHeight="1" x14ac:dyDescent="0.25">
      <c r="A69" s="47">
        <v>39</v>
      </c>
      <c r="B69" s="267" t="s">
        <v>69</v>
      </c>
      <c r="C69" s="268"/>
      <c r="D69" s="269"/>
      <c r="E69" s="27"/>
      <c r="F69" s="49"/>
      <c r="G69" s="50"/>
      <c r="I69" s="72"/>
      <c r="J69" s="72"/>
      <c r="K69" s="74"/>
      <c r="L69" s="74"/>
      <c r="M69" s="74"/>
      <c r="N69" s="74"/>
    </row>
    <row r="70" spans="1:14" ht="18" customHeight="1" x14ac:dyDescent="0.25">
      <c r="A70" s="47">
        <v>40</v>
      </c>
      <c r="B70" s="267" t="s">
        <v>106</v>
      </c>
      <c r="C70" s="268"/>
      <c r="D70" s="269"/>
      <c r="E70" s="27"/>
      <c r="F70" s="51"/>
      <c r="G70" s="28"/>
      <c r="I70" s="72"/>
      <c r="J70" s="72"/>
      <c r="K70" s="74"/>
      <c r="L70" s="74"/>
      <c r="M70" s="74"/>
      <c r="N70" s="74"/>
    </row>
    <row r="71" spans="1:14" ht="18" customHeight="1" x14ac:dyDescent="0.25">
      <c r="A71" s="47">
        <v>41</v>
      </c>
      <c r="B71" s="267" t="s">
        <v>107</v>
      </c>
      <c r="C71" s="268"/>
      <c r="D71" s="269"/>
      <c r="E71" s="27">
        <v>1382</v>
      </c>
      <c r="F71" s="49"/>
      <c r="G71" s="50">
        <v>18</v>
      </c>
      <c r="I71" s="72"/>
      <c r="J71" s="72"/>
      <c r="K71" s="74"/>
      <c r="L71" s="74"/>
      <c r="M71" s="74"/>
      <c r="N71" s="74"/>
    </row>
    <row r="72" spans="1:14" ht="18" customHeight="1" x14ac:dyDescent="0.25">
      <c r="A72" s="47">
        <v>42</v>
      </c>
      <c r="B72" s="267" t="s">
        <v>67</v>
      </c>
      <c r="C72" s="268"/>
      <c r="D72" s="269"/>
      <c r="E72" s="27"/>
      <c r="F72" s="51"/>
      <c r="G72" s="28"/>
      <c r="I72" s="72"/>
      <c r="J72" s="72"/>
      <c r="K72" s="74"/>
      <c r="L72" s="74"/>
      <c r="M72" s="74"/>
      <c r="N72" s="74"/>
    </row>
    <row r="73" spans="1:14" ht="24" customHeight="1" x14ac:dyDescent="0.25">
      <c r="A73" s="47">
        <v>43</v>
      </c>
      <c r="B73" s="270" t="s">
        <v>108</v>
      </c>
      <c r="C73" s="271"/>
      <c r="D73" s="272"/>
      <c r="E73" s="59">
        <f>E64+E66+E68+E70+E71</f>
        <v>1382</v>
      </c>
      <c r="F73" s="59">
        <f>F64+F66+F68+F70+F71</f>
        <v>0</v>
      </c>
      <c r="G73" s="60">
        <f>G64+G66+G68+G70+G71</f>
        <v>18</v>
      </c>
      <c r="I73" s="72"/>
      <c r="J73" s="72"/>
      <c r="K73" s="74"/>
      <c r="L73" s="74"/>
      <c r="M73" s="74"/>
      <c r="N73" s="74"/>
    </row>
    <row r="74" spans="1:14" ht="18" customHeight="1" x14ac:dyDescent="0.25">
      <c r="A74" s="47">
        <v>44</v>
      </c>
      <c r="B74" s="270" t="s">
        <v>110</v>
      </c>
      <c r="C74" s="271"/>
      <c r="D74" s="272"/>
      <c r="E74" s="59">
        <f>E63-E73</f>
        <v>731</v>
      </c>
      <c r="F74" s="59">
        <f>F63-F73</f>
        <v>0</v>
      </c>
      <c r="G74" s="60">
        <f>G63-G73</f>
        <v>175</v>
      </c>
      <c r="I74" s="72"/>
      <c r="J74" s="72"/>
      <c r="K74" s="74"/>
      <c r="L74" s="74"/>
      <c r="M74" s="74"/>
      <c r="N74" s="74"/>
    </row>
    <row r="75" spans="1:14" ht="18" customHeight="1" x14ac:dyDescent="0.25">
      <c r="A75" s="24">
        <v>47</v>
      </c>
      <c r="B75" s="270" t="s">
        <v>109</v>
      </c>
      <c r="C75" s="271"/>
      <c r="D75" s="272"/>
      <c r="E75" s="59">
        <f>E33+E74</f>
        <v>41503</v>
      </c>
      <c r="F75" s="59">
        <f>F33+F74</f>
        <v>0</v>
      </c>
      <c r="G75" s="60">
        <f>G33+G74</f>
        <v>-130789</v>
      </c>
      <c r="I75" s="72"/>
      <c r="J75" s="72"/>
      <c r="K75" s="74"/>
      <c r="L75" s="74"/>
      <c r="M75" s="74"/>
      <c r="N75" s="74"/>
    </row>
    <row r="76" spans="1:14" ht="18" customHeight="1" x14ac:dyDescent="0.25">
      <c r="A76" s="24">
        <v>48</v>
      </c>
      <c r="B76" s="267" t="s">
        <v>41</v>
      </c>
      <c r="C76" s="268"/>
      <c r="D76" s="269"/>
      <c r="E76" s="25">
        <v>7544</v>
      </c>
      <c r="F76" s="67"/>
      <c r="G76" s="26"/>
      <c r="I76" s="72"/>
      <c r="J76" s="72"/>
      <c r="K76" s="74"/>
      <c r="L76" s="74"/>
      <c r="M76" s="74"/>
      <c r="N76" s="74"/>
    </row>
    <row r="77" spans="1:14" ht="18" customHeight="1" thickBot="1" x14ac:dyDescent="0.3">
      <c r="A77" s="18">
        <v>49</v>
      </c>
      <c r="B77" s="264" t="s">
        <v>113</v>
      </c>
      <c r="C77" s="265"/>
      <c r="D77" s="266"/>
      <c r="E77" s="63">
        <f>E75-E76</f>
        <v>33959</v>
      </c>
      <c r="F77" s="63">
        <f>F75-F76</f>
        <v>0</v>
      </c>
      <c r="G77" s="64">
        <f>G75-G76</f>
        <v>-130789</v>
      </c>
      <c r="I77" s="72"/>
      <c r="J77" s="72"/>
      <c r="K77" s="74"/>
      <c r="L77" s="74"/>
      <c r="M77" s="74"/>
      <c r="N77" s="74"/>
    </row>
    <row r="78" spans="1:14" x14ac:dyDescent="0.25">
      <c r="I78" s="72"/>
      <c r="J78" s="72"/>
      <c r="K78" s="74"/>
      <c r="L78" s="74"/>
      <c r="M78" s="74"/>
      <c r="N78" s="74"/>
    </row>
    <row r="79" spans="1:14" x14ac:dyDescent="0.25">
      <c r="I79" s="72"/>
      <c r="J79" s="72"/>
      <c r="K79" s="74"/>
      <c r="L79" s="74"/>
      <c r="M79" s="74"/>
      <c r="N79" s="74"/>
    </row>
    <row r="80" spans="1:14" x14ac:dyDescent="0.25">
      <c r="I80" s="72"/>
      <c r="J80" s="72"/>
      <c r="K80" s="74"/>
      <c r="L80" s="74"/>
      <c r="M80" s="74"/>
      <c r="N80" s="74"/>
    </row>
    <row r="81" spans="1:14" x14ac:dyDescent="0.25">
      <c r="A81" s="178" t="str">
        <f>'Leírás,Alapadatok'!$B$19&amp;", "&amp;'Leírás,Alapadatok'!$B$20</f>
        <v>Szombathely, 2018. 07.31.</v>
      </c>
      <c r="B81" s="39"/>
      <c r="C81" s="39"/>
      <c r="D81" s="40"/>
      <c r="E81" s="41"/>
      <c r="F81" s="40"/>
      <c r="G81" s="42"/>
      <c r="I81" s="72"/>
      <c r="J81" s="72"/>
      <c r="K81" s="74"/>
      <c r="L81" s="74"/>
      <c r="M81" s="74"/>
      <c r="N81" s="74"/>
    </row>
    <row r="82" spans="1:14" x14ac:dyDescent="0.25">
      <c r="A82" s="40"/>
      <c r="B82" s="40"/>
      <c r="C82" s="40"/>
      <c r="D82" s="40"/>
      <c r="E82" s="43" t="s">
        <v>59</v>
      </c>
      <c r="F82" s="44"/>
      <c r="G82" s="43"/>
      <c r="I82" s="72"/>
      <c r="J82" s="72"/>
      <c r="K82" s="74"/>
      <c r="L82" s="74"/>
      <c r="M82" s="74"/>
      <c r="N82" s="74"/>
    </row>
    <row r="83" spans="1:14" x14ac:dyDescent="0.25">
      <c r="A83" s="40"/>
      <c r="B83" s="40"/>
      <c r="C83" s="40"/>
      <c r="D83" s="40"/>
      <c r="E83" s="43" t="s">
        <v>60</v>
      </c>
      <c r="F83" s="43"/>
      <c r="G83" s="43"/>
      <c r="I83" s="72"/>
      <c r="J83" s="72"/>
      <c r="K83" s="74"/>
      <c r="L83" s="74"/>
      <c r="M83" s="74"/>
      <c r="N83" s="74"/>
    </row>
    <row r="84" spans="1:14" x14ac:dyDescent="0.25">
      <c r="A84" s="65"/>
      <c r="B84" s="65"/>
      <c r="C84" s="65"/>
      <c r="D84" s="65"/>
      <c r="E84" s="65"/>
      <c r="F84" s="65"/>
      <c r="G84" s="65"/>
      <c r="I84" s="72"/>
      <c r="J84" s="72"/>
      <c r="K84" s="74"/>
      <c r="L84" s="74"/>
      <c r="M84" s="74"/>
      <c r="N84" s="74"/>
    </row>
    <row r="85" spans="1:14" x14ac:dyDescent="0.25">
      <c r="A85" s="65"/>
      <c r="B85" s="65"/>
      <c r="C85" s="65"/>
      <c r="D85" s="65"/>
      <c r="E85" s="65"/>
      <c r="F85" s="65"/>
      <c r="G85" s="65"/>
    </row>
    <row r="86" spans="1:14" x14ac:dyDescent="0.25">
      <c r="A86" s="65"/>
      <c r="B86" s="65"/>
      <c r="C86" s="65"/>
      <c r="D86" s="65"/>
      <c r="E86" s="65"/>
      <c r="F86" s="65"/>
      <c r="G86" s="65"/>
    </row>
    <row r="87" spans="1:14" x14ac:dyDescent="0.25">
      <c r="A87" s="65"/>
      <c r="B87" s="65"/>
      <c r="C87" s="65"/>
      <c r="D87" s="65"/>
      <c r="E87" s="65"/>
      <c r="F87" s="65"/>
      <c r="G87" s="65"/>
    </row>
    <row r="88" spans="1:14" x14ac:dyDescent="0.25">
      <c r="A88" s="65"/>
      <c r="B88" s="65"/>
      <c r="C88" s="65"/>
      <c r="D88" s="65"/>
      <c r="E88" s="65"/>
      <c r="F88" s="65"/>
      <c r="G88" s="65"/>
    </row>
    <row r="89" spans="1:14" x14ac:dyDescent="0.25">
      <c r="A89" s="65"/>
      <c r="B89" s="65"/>
      <c r="C89" s="65"/>
      <c r="D89" s="65"/>
      <c r="E89" s="65"/>
      <c r="F89" s="65"/>
      <c r="G89" s="65"/>
    </row>
    <row r="90" spans="1:14" x14ac:dyDescent="0.25">
      <c r="A90" s="65"/>
      <c r="B90" s="65"/>
      <c r="C90" s="65"/>
      <c r="D90" s="65"/>
      <c r="E90" s="65"/>
      <c r="F90" s="65"/>
      <c r="G90" s="65"/>
    </row>
    <row r="91" spans="1:14" x14ac:dyDescent="0.25">
      <c r="A91" s="65"/>
      <c r="B91" s="65"/>
      <c r="C91" s="65"/>
      <c r="D91" s="65"/>
      <c r="E91" s="65"/>
      <c r="F91" s="65"/>
      <c r="G91" s="65"/>
    </row>
    <row r="92" spans="1:14" x14ac:dyDescent="0.25">
      <c r="A92" s="65"/>
      <c r="B92" s="65"/>
      <c r="C92" s="65"/>
      <c r="D92" s="65"/>
      <c r="E92" s="65"/>
      <c r="F92" s="65"/>
      <c r="G92" s="65"/>
    </row>
    <row r="93" spans="1:14" x14ac:dyDescent="0.25">
      <c r="A93" s="65"/>
      <c r="B93" s="65"/>
      <c r="C93" s="65"/>
      <c r="D93" s="65"/>
      <c r="E93" s="65"/>
      <c r="F93" s="65"/>
      <c r="G93" s="65"/>
    </row>
    <row r="94" spans="1:14" x14ac:dyDescent="0.25">
      <c r="A94" s="65"/>
      <c r="B94" s="65"/>
      <c r="C94" s="65"/>
      <c r="D94" s="65"/>
      <c r="E94" s="65"/>
      <c r="F94" s="65"/>
      <c r="G94" s="65"/>
    </row>
    <row r="95" spans="1:14" x14ac:dyDescent="0.25">
      <c r="A95" s="65"/>
      <c r="B95" s="65"/>
      <c r="C95" s="65"/>
      <c r="D95" s="65"/>
      <c r="E95" s="65"/>
      <c r="F95" s="65"/>
      <c r="G95" s="65"/>
    </row>
    <row r="96" spans="1:14" x14ac:dyDescent="0.25">
      <c r="A96" s="65"/>
      <c r="B96" s="65"/>
      <c r="C96" s="65"/>
      <c r="D96" s="65"/>
      <c r="E96" s="65"/>
      <c r="F96" s="65"/>
      <c r="G96" s="65"/>
    </row>
    <row r="97" spans="1:7" x14ac:dyDescent="0.25">
      <c r="A97" s="65"/>
      <c r="B97" s="65"/>
      <c r="C97" s="65"/>
      <c r="D97" s="65"/>
      <c r="E97" s="65"/>
      <c r="F97" s="65"/>
      <c r="G97" s="65"/>
    </row>
    <row r="98" spans="1:7" x14ac:dyDescent="0.25">
      <c r="A98" s="65"/>
      <c r="B98" s="65"/>
      <c r="C98" s="65"/>
      <c r="D98" s="65"/>
      <c r="E98" s="65"/>
      <c r="F98" s="65"/>
      <c r="G98" s="65"/>
    </row>
    <row r="99" spans="1:7" x14ac:dyDescent="0.25">
      <c r="A99" s="65"/>
      <c r="B99" s="65"/>
      <c r="C99" s="65"/>
      <c r="D99" s="65"/>
      <c r="E99" s="65"/>
      <c r="F99" s="65"/>
      <c r="G99" s="65"/>
    </row>
    <row r="100" spans="1:7" x14ac:dyDescent="0.25">
      <c r="A100" s="65"/>
      <c r="B100" s="65"/>
      <c r="C100" s="65"/>
      <c r="D100" s="65"/>
      <c r="E100" s="65"/>
      <c r="F100" s="65"/>
      <c r="G100" s="65"/>
    </row>
    <row r="101" spans="1:7" x14ac:dyDescent="0.25">
      <c r="A101" s="65"/>
      <c r="B101" s="65"/>
      <c r="C101" s="65"/>
      <c r="D101" s="65"/>
      <c r="E101" s="65"/>
      <c r="F101" s="65"/>
      <c r="G101" s="65"/>
    </row>
    <row r="102" spans="1:7" x14ac:dyDescent="0.25">
      <c r="A102" s="65"/>
      <c r="B102" s="65"/>
      <c r="C102" s="65"/>
      <c r="D102" s="65"/>
      <c r="E102" s="65"/>
      <c r="F102" s="65"/>
      <c r="G102" s="65"/>
    </row>
    <row r="103" spans="1:7" x14ac:dyDescent="0.25">
      <c r="A103" s="65"/>
      <c r="B103" s="65"/>
      <c r="C103" s="65"/>
      <c r="D103" s="65"/>
      <c r="E103" s="65"/>
      <c r="F103" s="65"/>
      <c r="G103" s="65"/>
    </row>
    <row r="104" spans="1:7" x14ac:dyDescent="0.25">
      <c r="A104" s="65"/>
      <c r="B104" s="65"/>
      <c r="C104" s="65"/>
      <c r="D104" s="65"/>
      <c r="E104" s="65"/>
      <c r="F104" s="65"/>
      <c r="G104" s="65"/>
    </row>
    <row r="105" spans="1:7" x14ac:dyDescent="0.25">
      <c r="A105" s="65"/>
      <c r="B105" s="65"/>
      <c r="C105" s="65"/>
      <c r="D105" s="65"/>
      <c r="E105" s="65"/>
      <c r="F105" s="65"/>
      <c r="G105" s="65"/>
    </row>
    <row r="106" spans="1:7" x14ac:dyDescent="0.25">
      <c r="A106" s="65"/>
      <c r="B106" s="65"/>
      <c r="C106" s="65"/>
      <c r="D106" s="65"/>
      <c r="E106" s="65"/>
      <c r="F106" s="65"/>
      <c r="G106" s="65"/>
    </row>
    <row r="107" spans="1:7" x14ac:dyDescent="0.25">
      <c r="A107" s="65"/>
      <c r="B107" s="65"/>
      <c r="C107" s="65"/>
      <c r="D107" s="65"/>
      <c r="E107" s="65"/>
      <c r="F107" s="65"/>
      <c r="G107" s="65"/>
    </row>
    <row r="108" spans="1:7" x14ac:dyDescent="0.25">
      <c r="A108" s="65"/>
      <c r="B108" s="65"/>
      <c r="C108" s="65"/>
      <c r="D108" s="65"/>
      <c r="E108" s="65"/>
      <c r="F108" s="65"/>
      <c r="G108" s="65"/>
    </row>
    <row r="109" spans="1:7" x14ac:dyDescent="0.25">
      <c r="A109" s="65"/>
      <c r="B109" s="65"/>
      <c r="C109" s="65"/>
      <c r="D109" s="65"/>
      <c r="E109" s="65"/>
      <c r="F109" s="65"/>
      <c r="G109" s="65"/>
    </row>
    <row r="110" spans="1:7" x14ac:dyDescent="0.25">
      <c r="A110" s="65"/>
      <c r="B110" s="65"/>
      <c r="C110" s="65"/>
      <c r="D110" s="65"/>
      <c r="E110" s="65"/>
      <c r="F110" s="65"/>
      <c r="G110" s="65"/>
    </row>
    <row r="111" spans="1:7" x14ac:dyDescent="0.25">
      <c r="A111" s="65"/>
      <c r="B111" s="65"/>
      <c r="C111" s="65"/>
      <c r="D111" s="65"/>
      <c r="E111" s="65"/>
      <c r="F111" s="65"/>
      <c r="G111" s="65"/>
    </row>
    <row r="112" spans="1:7" x14ac:dyDescent="0.25">
      <c r="A112" s="65"/>
      <c r="B112" s="65"/>
      <c r="C112" s="65"/>
      <c r="D112" s="65"/>
      <c r="E112" s="65"/>
      <c r="F112" s="65"/>
      <c r="G112" s="65"/>
    </row>
    <row r="113" spans="1:7" x14ac:dyDescent="0.25">
      <c r="A113" s="65"/>
      <c r="B113" s="65"/>
      <c r="C113" s="65"/>
      <c r="D113" s="65"/>
      <c r="E113" s="65"/>
      <c r="F113" s="65"/>
      <c r="G113" s="65"/>
    </row>
    <row r="114" spans="1:7" x14ac:dyDescent="0.25">
      <c r="A114" s="65"/>
      <c r="B114" s="65"/>
      <c r="C114" s="65"/>
      <c r="D114" s="65"/>
      <c r="E114" s="65"/>
      <c r="F114" s="65"/>
      <c r="G114" s="65"/>
    </row>
    <row r="115" spans="1:7" x14ac:dyDescent="0.25">
      <c r="A115" s="65"/>
      <c r="B115" s="65"/>
      <c r="C115" s="65"/>
      <c r="D115" s="65"/>
      <c r="E115" s="65"/>
      <c r="F115" s="65"/>
      <c r="G115" s="65"/>
    </row>
    <row r="116" spans="1:7" x14ac:dyDescent="0.25">
      <c r="A116" s="65"/>
      <c r="B116" s="65"/>
      <c r="C116" s="65"/>
      <c r="D116" s="65"/>
      <c r="E116" s="65"/>
      <c r="F116" s="65"/>
      <c r="G116" s="65"/>
    </row>
    <row r="117" spans="1:7" x14ac:dyDescent="0.25">
      <c r="A117" s="65"/>
      <c r="B117" s="65"/>
      <c r="C117" s="65"/>
      <c r="D117" s="65"/>
      <c r="E117" s="65"/>
      <c r="F117" s="65"/>
      <c r="G117" s="65"/>
    </row>
    <row r="118" spans="1:7" x14ac:dyDescent="0.25">
      <c r="A118" s="65"/>
      <c r="B118" s="65"/>
      <c r="C118" s="65"/>
      <c r="D118" s="65"/>
      <c r="E118" s="65"/>
      <c r="F118" s="65"/>
      <c r="G118" s="65"/>
    </row>
    <row r="119" spans="1:7" x14ac:dyDescent="0.25">
      <c r="A119" s="65"/>
      <c r="B119" s="65"/>
      <c r="C119" s="65"/>
      <c r="D119" s="65"/>
      <c r="E119" s="65"/>
      <c r="F119" s="65"/>
      <c r="G119" s="65"/>
    </row>
    <row r="120" spans="1:7" x14ac:dyDescent="0.25">
      <c r="A120" s="65"/>
      <c r="B120" s="65"/>
      <c r="C120" s="65"/>
      <c r="D120" s="65"/>
      <c r="E120" s="65"/>
      <c r="F120" s="65"/>
      <c r="G120" s="65"/>
    </row>
    <row r="121" spans="1:7" x14ac:dyDescent="0.25">
      <c r="A121" s="65"/>
      <c r="B121" s="65"/>
      <c r="C121" s="65"/>
      <c r="D121" s="65"/>
      <c r="E121" s="65"/>
      <c r="F121" s="65"/>
      <c r="G121" s="65"/>
    </row>
    <row r="122" spans="1:7" x14ac:dyDescent="0.25">
      <c r="A122" s="65"/>
      <c r="B122" s="65"/>
      <c r="C122" s="65"/>
      <c r="D122" s="65"/>
      <c r="E122" s="65"/>
      <c r="F122" s="65"/>
      <c r="G122" s="65"/>
    </row>
    <row r="123" spans="1:7" x14ac:dyDescent="0.25">
      <c r="A123" s="65"/>
      <c r="B123" s="65"/>
      <c r="C123" s="65"/>
      <c r="D123" s="65"/>
      <c r="E123" s="65"/>
      <c r="F123" s="65"/>
      <c r="G123" s="65"/>
    </row>
    <row r="124" spans="1:7" x14ac:dyDescent="0.25">
      <c r="A124" s="65"/>
      <c r="B124" s="65"/>
      <c r="C124" s="65"/>
      <c r="D124" s="65"/>
      <c r="E124" s="65"/>
      <c r="F124" s="65"/>
      <c r="G124" s="65"/>
    </row>
    <row r="125" spans="1:7" x14ac:dyDescent="0.25">
      <c r="A125" s="65"/>
      <c r="B125" s="65"/>
      <c r="C125" s="65"/>
      <c r="D125" s="65"/>
      <c r="E125" s="65"/>
      <c r="F125" s="65"/>
      <c r="G125" s="65"/>
    </row>
    <row r="126" spans="1:7" x14ac:dyDescent="0.25">
      <c r="A126" s="65"/>
      <c r="B126" s="65"/>
      <c r="C126" s="65"/>
      <c r="D126" s="65"/>
      <c r="E126" s="65"/>
      <c r="F126" s="65"/>
      <c r="G126" s="65"/>
    </row>
    <row r="127" spans="1:7" x14ac:dyDescent="0.25">
      <c r="A127" s="65"/>
      <c r="B127" s="65"/>
      <c r="C127" s="65"/>
      <c r="D127" s="65"/>
      <c r="E127" s="65"/>
      <c r="F127" s="65"/>
      <c r="G127" s="65"/>
    </row>
    <row r="128" spans="1:7" x14ac:dyDescent="0.25">
      <c r="A128" s="65"/>
      <c r="B128" s="65"/>
      <c r="C128" s="65"/>
      <c r="D128" s="65"/>
      <c r="E128" s="65"/>
      <c r="F128" s="65"/>
      <c r="G128" s="65"/>
    </row>
    <row r="129" spans="1:7" x14ac:dyDescent="0.25">
      <c r="A129" s="65"/>
      <c r="B129" s="65"/>
      <c r="C129" s="65"/>
      <c r="D129" s="65"/>
      <c r="E129" s="65"/>
      <c r="F129" s="65"/>
      <c r="G129" s="65"/>
    </row>
    <row r="130" spans="1:7" x14ac:dyDescent="0.25">
      <c r="A130" s="65"/>
      <c r="B130" s="65"/>
      <c r="C130" s="65"/>
      <c r="D130" s="65"/>
      <c r="E130" s="65"/>
      <c r="F130" s="65"/>
      <c r="G130" s="65"/>
    </row>
    <row r="131" spans="1:7" x14ac:dyDescent="0.25">
      <c r="A131" s="65"/>
      <c r="B131" s="65"/>
      <c r="C131" s="65"/>
      <c r="D131" s="65"/>
      <c r="E131" s="65"/>
      <c r="F131" s="65"/>
      <c r="G131" s="65"/>
    </row>
    <row r="132" spans="1:7" x14ac:dyDescent="0.25">
      <c r="A132" s="65"/>
      <c r="B132" s="65"/>
      <c r="C132" s="65"/>
      <c r="D132" s="65"/>
      <c r="E132" s="65"/>
      <c r="F132" s="65"/>
      <c r="G132" s="65"/>
    </row>
    <row r="133" spans="1:7" x14ac:dyDescent="0.25">
      <c r="A133" s="65"/>
      <c r="B133" s="65"/>
      <c r="C133" s="65"/>
      <c r="D133" s="65"/>
      <c r="E133" s="65"/>
      <c r="F133" s="65"/>
      <c r="G133" s="65"/>
    </row>
    <row r="134" spans="1:7" x14ac:dyDescent="0.25">
      <c r="A134" s="65"/>
      <c r="B134" s="65"/>
      <c r="C134" s="65"/>
      <c r="D134" s="65"/>
      <c r="E134" s="65"/>
      <c r="F134" s="65"/>
      <c r="G134" s="65"/>
    </row>
    <row r="135" spans="1:7" x14ac:dyDescent="0.25">
      <c r="A135" s="65"/>
      <c r="B135" s="65"/>
      <c r="C135" s="65"/>
      <c r="D135" s="65"/>
      <c r="E135" s="65"/>
      <c r="F135" s="65"/>
      <c r="G135" s="65"/>
    </row>
    <row r="136" spans="1:7" x14ac:dyDescent="0.25">
      <c r="A136" s="65"/>
      <c r="B136" s="65"/>
      <c r="C136" s="65"/>
      <c r="D136" s="65"/>
      <c r="E136" s="65"/>
      <c r="F136" s="65"/>
      <c r="G136" s="65"/>
    </row>
    <row r="137" spans="1:7" x14ac:dyDescent="0.25">
      <c r="A137" s="65"/>
      <c r="B137" s="65"/>
      <c r="C137" s="65"/>
      <c r="D137" s="65"/>
      <c r="E137" s="65"/>
      <c r="F137" s="65"/>
      <c r="G137" s="65"/>
    </row>
    <row r="138" spans="1:7" x14ac:dyDescent="0.25">
      <c r="A138" s="65"/>
      <c r="B138" s="65"/>
      <c r="C138" s="65"/>
      <c r="D138" s="65"/>
      <c r="E138" s="65"/>
      <c r="F138" s="65"/>
      <c r="G138" s="65"/>
    </row>
    <row r="139" spans="1:7" x14ac:dyDescent="0.25">
      <c r="A139" s="65"/>
      <c r="B139" s="65"/>
      <c r="C139" s="65"/>
      <c r="D139" s="65"/>
      <c r="E139" s="65"/>
      <c r="F139" s="65"/>
      <c r="G139" s="65"/>
    </row>
    <row r="140" spans="1:7" x14ac:dyDescent="0.25">
      <c r="A140" s="65"/>
      <c r="B140" s="65"/>
      <c r="C140" s="65"/>
      <c r="D140" s="65"/>
      <c r="E140" s="65"/>
      <c r="F140" s="65"/>
      <c r="G140" s="65"/>
    </row>
    <row r="141" spans="1:7" x14ac:dyDescent="0.25">
      <c r="A141" s="65"/>
      <c r="B141" s="65"/>
      <c r="C141" s="65"/>
      <c r="D141" s="65"/>
      <c r="E141" s="65"/>
      <c r="F141" s="65"/>
      <c r="G141" s="65"/>
    </row>
    <row r="142" spans="1:7" x14ac:dyDescent="0.25">
      <c r="A142" s="65"/>
      <c r="B142" s="65"/>
      <c r="C142" s="65"/>
      <c r="D142" s="65"/>
      <c r="E142" s="65"/>
      <c r="F142" s="65"/>
      <c r="G142" s="65"/>
    </row>
    <row r="143" spans="1:7" x14ac:dyDescent="0.25">
      <c r="A143" s="65"/>
      <c r="B143" s="65"/>
      <c r="C143" s="65"/>
      <c r="D143" s="65"/>
      <c r="E143" s="65"/>
      <c r="F143" s="65"/>
      <c r="G143" s="65"/>
    </row>
    <row r="144" spans="1:7" x14ac:dyDescent="0.25">
      <c r="A144" s="65"/>
      <c r="B144" s="65"/>
      <c r="C144" s="65"/>
      <c r="D144" s="65"/>
      <c r="E144" s="65"/>
      <c r="F144" s="65"/>
      <c r="G144" s="65"/>
    </row>
    <row r="145" spans="1:7" x14ac:dyDescent="0.25">
      <c r="A145" s="65"/>
      <c r="B145" s="65"/>
      <c r="C145" s="65"/>
      <c r="D145" s="65"/>
      <c r="E145" s="65"/>
      <c r="F145" s="65"/>
      <c r="G145" s="65"/>
    </row>
    <row r="146" spans="1:7" x14ac:dyDescent="0.25">
      <c r="A146" s="65"/>
      <c r="B146" s="65"/>
      <c r="C146" s="65"/>
      <c r="D146" s="65"/>
      <c r="E146" s="65"/>
      <c r="F146" s="65"/>
      <c r="G146" s="65"/>
    </row>
    <row r="147" spans="1:7" x14ac:dyDescent="0.25">
      <c r="A147" s="65"/>
      <c r="B147" s="65"/>
      <c r="C147" s="65"/>
      <c r="D147" s="65"/>
      <c r="E147" s="65"/>
      <c r="F147" s="65"/>
      <c r="G147" s="65"/>
    </row>
    <row r="148" spans="1:7" x14ac:dyDescent="0.25">
      <c r="A148" s="65"/>
      <c r="B148" s="65"/>
      <c r="C148" s="65"/>
      <c r="D148" s="65"/>
      <c r="E148" s="65"/>
      <c r="F148" s="65"/>
      <c r="G148" s="65"/>
    </row>
    <row r="149" spans="1:7" x14ac:dyDescent="0.25">
      <c r="A149" s="65"/>
      <c r="B149" s="65"/>
      <c r="C149" s="65"/>
      <c r="D149" s="65"/>
      <c r="E149" s="65"/>
      <c r="F149" s="65"/>
      <c r="G149" s="65"/>
    </row>
    <row r="150" spans="1:7" x14ac:dyDescent="0.25">
      <c r="A150" s="65"/>
      <c r="B150" s="65"/>
      <c r="C150" s="65"/>
      <c r="D150" s="65"/>
      <c r="E150" s="65"/>
      <c r="F150" s="65"/>
      <c r="G150" s="65"/>
    </row>
    <row r="151" spans="1:7" x14ac:dyDescent="0.25">
      <c r="A151" s="65"/>
      <c r="B151" s="65"/>
      <c r="C151" s="65"/>
      <c r="D151" s="65"/>
      <c r="E151" s="65"/>
      <c r="F151" s="65"/>
      <c r="G151" s="65"/>
    </row>
    <row r="152" spans="1:7" x14ac:dyDescent="0.25">
      <c r="A152" s="65"/>
      <c r="B152" s="65"/>
      <c r="C152" s="65"/>
      <c r="D152" s="65"/>
      <c r="E152" s="65"/>
      <c r="F152" s="65"/>
      <c r="G152" s="65"/>
    </row>
    <row r="153" spans="1:7" x14ac:dyDescent="0.25">
      <c r="A153" s="65"/>
      <c r="B153" s="65"/>
      <c r="C153" s="65"/>
      <c r="D153" s="65"/>
      <c r="E153" s="65"/>
      <c r="F153" s="65"/>
      <c r="G153" s="65"/>
    </row>
    <row r="154" spans="1:7" x14ac:dyDescent="0.25">
      <c r="A154" s="65"/>
      <c r="B154" s="65"/>
      <c r="C154" s="65"/>
      <c r="D154" s="65"/>
      <c r="E154" s="65"/>
      <c r="F154" s="65"/>
      <c r="G154" s="65"/>
    </row>
    <row r="155" spans="1:7" x14ac:dyDescent="0.25">
      <c r="A155" s="65"/>
      <c r="B155" s="65"/>
      <c r="C155" s="65"/>
      <c r="D155" s="65"/>
      <c r="E155" s="65"/>
      <c r="F155" s="65"/>
      <c r="G155" s="65"/>
    </row>
    <row r="156" spans="1:7" x14ac:dyDescent="0.25">
      <c r="A156" s="65"/>
      <c r="B156" s="65"/>
      <c r="C156" s="65"/>
      <c r="D156" s="65"/>
      <c r="E156" s="65"/>
      <c r="F156" s="65"/>
      <c r="G156" s="65"/>
    </row>
    <row r="157" spans="1:7" x14ac:dyDescent="0.25">
      <c r="A157" s="65"/>
      <c r="B157" s="65"/>
      <c r="C157" s="65"/>
      <c r="D157" s="65"/>
      <c r="E157" s="65"/>
      <c r="F157" s="65"/>
      <c r="G157" s="65"/>
    </row>
    <row r="158" spans="1:7" x14ac:dyDescent="0.25">
      <c r="A158" s="65"/>
      <c r="B158" s="65"/>
      <c r="C158" s="65"/>
      <c r="D158" s="65"/>
      <c r="E158" s="65"/>
      <c r="F158" s="65"/>
      <c r="G158" s="65"/>
    </row>
    <row r="159" spans="1:7" x14ac:dyDescent="0.25">
      <c r="A159" s="65"/>
      <c r="B159" s="65"/>
      <c r="C159" s="65"/>
      <c r="D159" s="65"/>
      <c r="E159" s="65"/>
      <c r="F159" s="65"/>
      <c r="G159" s="65"/>
    </row>
    <row r="160" spans="1:7" x14ac:dyDescent="0.25">
      <c r="A160" s="65"/>
      <c r="B160" s="65"/>
      <c r="C160" s="65"/>
      <c r="D160" s="65"/>
      <c r="E160" s="65"/>
      <c r="F160" s="65"/>
      <c r="G160" s="65"/>
    </row>
    <row r="161" spans="1:7" x14ac:dyDescent="0.25">
      <c r="A161" s="65"/>
      <c r="B161" s="65"/>
      <c r="C161" s="65"/>
      <c r="D161" s="65"/>
      <c r="E161" s="65"/>
      <c r="F161" s="65"/>
      <c r="G161" s="65"/>
    </row>
    <row r="162" spans="1:7" x14ac:dyDescent="0.25">
      <c r="A162" s="65"/>
      <c r="B162" s="65"/>
      <c r="C162" s="65"/>
      <c r="D162" s="65"/>
      <c r="E162" s="65"/>
      <c r="F162" s="65"/>
      <c r="G162" s="65"/>
    </row>
    <row r="163" spans="1:7" x14ac:dyDescent="0.25">
      <c r="A163" s="65"/>
      <c r="B163" s="65"/>
      <c r="C163" s="65"/>
      <c r="D163" s="65"/>
      <c r="E163" s="65"/>
      <c r="F163" s="65"/>
      <c r="G163" s="65"/>
    </row>
    <row r="164" spans="1:7" x14ac:dyDescent="0.25">
      <c r="A164" s="65"/>
      <c r="B164" s="65"/>
      <c r="C164" s="65"/>
      <c r="D164" s="65"/>
      <c r="E164" s="65"/>
      <c r="F164" s="65"/>
      <c r="G164" s="65"/>
    </row>
    <row r="165" spans="1:7" x14ac:dyDescent="0.25">
      <c r="A165" s="65"/>
      <c r="B165" s="65"/>
      <c r="C165" s="65"/>
      <c r="D165" s="65"/>
      <c r="E165" s="65"/>
      <c r="F165" s="65"/>
      <c r="G165" s="65"/>
    </row>
    <row r="166" spans="1:7" x14ac:dyDescent="0.25">
      <c r="A166" s="65"/>
      <c r="B166" s="65"/>
      <c r="C166" s="65"/>
      <c r="D166" s="65"/>
      <c r="E166" s="65"/>
      <c r="F166" s="65"/>
      <c r="G166" s="65"/>
    </row>
    <row r="167" spans="1:7" x14ac:dyDescent="0.25">
      <c r="A167" s="65"/>
      <c r="B167" s="65"/>
      <c r="C167" s="65"/>
      <c r="D167" s="65"/>
      <c r="E167" s="65"/>
      <c r="F167" s="65"/>
      <c r="G167" s="65"/>
    </row>
    <row r="168" spans="1:7" x14ac:dyDescent="0.25">
      <c r="A168" s="65"/>
      <c r="B168" s="65"/>
      <c r="C168" s="65"/>
      <c r="D168" s="65"/>
      <c r="E168" s="65"/>
      <c r="F168" s="65"/>
      <c r="G168" s="65"/>
    </row>
    <row r="169" spans="1:7" x14ac:dyDescent="0.25">
      <c r="A169" s="65"/>
      <c r="B169" s="65"/>
      <c r="C169" s="65"/>
      <c r="D169" s="65"/>
      <c r="E169" s="65"/>
      <c r="F169" s="65"/>
      <c r="G169" s="65"/>
    </row>
    <row r="170" spans="1:7" x14ac:dyDescent="0.25">
      <c r="A170" s="65"/>
      <c r="B170" s="65"/>
      <c r="C170" s="65"/>
      <c r="D170" s="65"/>
      <c r="E170" s="65"/>
      <c r="F170" s="65"/>
      <c r="G170" s="65"/>
    </row>
    <row r="171" spans="1:7" x14ac:dyDescent="0.25">
      <c r="A171" s="65"/>
      <c r="B171" s="65"/>
      <c r="C171" s="65"/>
      <c r="D171" s="65"/>
      <c r="E171" s="65"/>
      <c r="F171" s="65"/>
      <c r="G171" s="65"/>
    </row>
    <row r="172" spans="1:7" x14ac:dyDescent="0.25">
      <c r="A172" s="65"/>
      <c r="B172" s="65"/>
      <c r="C172" s="65"/>
      <c r="D172" s="65"/>
      <c r="E172" s="65"/>
      <c r="F172" s="65"/>
      <c r="G172" s="65"/>
    </row>
    <row r="173" spans="1:7" x14ac:dyDescent="0.25">
      <c r="A173" s="65"/>
      <c r="B173" s="65"/>
      <c r="C173" s="65"/>
      <c r="D173" s="65"/>
      <c r="E173" s="65"/>
      <c r="F173" s="65"/>
      <c r="G173" s="65"/>
    </row>
    <row r="174" spans="1:7" x14ac:dyDescent="0.25">
      <c r="A174" s="65"/>
      <c r="B174" s="65"/>
      <c r="C174" s="65"/>
      <c r="D174" s="65"/>
      <c r="E174" s="65"/>
      <c r="F174" s="65"/>
      <c r="G174" s="65"/>
    </row>
    <row r="175" spans="1:7" x14ac:dyDescent="0.25">
      <c r="A175" s="65"/>
      <c r="B175" s="65"/>
      <c r="C175" s="65"/>
      <c r="D175" s="65"/>
      <c r="E175" s="65"/>
      <c r="F175" s="65"/>
      <c r="G175" s="65"/>
    </row>
    <row r="176" spans="1:7" x14ac:dyDescent="0.25">
      <c r="A176" s="65"/>
      <c r="B176" s="65"/>
      <c r="C176" s="65"/>
      <c r="D176" s="65"/>
      <c r="E176" s="65"/>
      <c r="F176" s="65"/>
      <c r="G176" s="65"/>
    </row>
    <row r="177" spans="1:7" x14ac:dyDescent="0.25">
      <c r="A177" s="65"/>
      <c r="B177" s="65"/>
      <c r="C177" s="65"/>
      <c r="D177" s="65"/>
      <c r="E177" s="65"/>
      <c r="F177" s="65"/>
      <c r="G177" s="65"/>
    </row>
    <row r="178" spans="1:7" x14ac:dyDescent="0.25">
      <c r="A178" s="65"/>
      <c r="B178" s="65"/>
      <c r="C178" s="65"/>
      <c r="D178" s="65"/>
      <c r="E178" s="65"/>
      <c r="F178" s="65"/>
      <c r="G178" s="65"/>
    </row>
    <row r="179" spans="1:7" x14ac:dyDescent="0.25">
      <c r="A179" s="65"/>
      <c r="B179" s="65"/>
      <c r="C179" s="65"/>
      <c r="D179" s="65"/>
      <c r="E179" s="65"/>
      <c r="F179" s="65"/>
      <c r="G179" s="65"/>
    </row>
    <row r="180" spans="1:7" x14ac:dyDescent="0.25">
      <c r="A180" s="65"/>
      <c r="B180" s="65"/>
      <c r="C180" s="65"/>
      <c r="D180" s="65"/>
      <c r="E180" s="65"/>
      <c r="F180" s="65"/>
      <c r="G180" s="65"/>
    </row>
    <row r="181" spans="1:7" x14ac:dyDescent="0.25">
      <c r="A181" s="65"/>
      <c r="B181" s="65"/>
      <c r="C181" s="65"/>
      <c r="D181" s="65"/>
      <c r="E181" s="65"/>
      <c r="F181" s="65"/>
      <c r="G181" s="65"/>
    </row>
    <row r="182" spans="1:7" x14ac:dyDescent="0.25">
      <c r="A182" s="65"/>
      <c r="B182" s="65"/>
      <c r="C182" s="65"/>
      <c r="D182" s="65"/>
      <c r="E182" s="65"/>
      <c r="F182" s="65"/>
      <c r="G182" s="65"/>
    </row>
    <row r="183" spans="1:7" x14ac:dyDescent="0.25">
      <c r="A183" s="65"/>
      <c r="B183" s="65"/>
      <c r="C183" s="65"/>
      <c r="D183" s="65"/>
      <c r="E183" s="65"/>
      <c r="F183" s="65"/>
      <c r="G183" s="65"/>
    </row>
    <row r="184" spans="1:7" x14ac:dyDescent="0.25">
      <c r="A184" s="65"/>
      <c r="B184" s="65"/>
      <c r="C184" s="65"/>
      <c r="D184" s="65"/>
      <c r="E184" s="65"/>
      <c r="F184" s="65"/>
      <c r="G184" s="65"/>
    </row>
    <row r="185" spans="1:7" x14ac:dyDescent="0.25">
      <c r="A185" s="65"/>
      <c r="B185" s="65"/>
      <c r="C185" s="65"/>
      <c r="D185" s="65"/>
      <c r="E185" s="65"/>
      <c r="F185" s="65"/>
      <c r="G185" s="65"/>
    </row>
    <row r="186" spans="1:7" x14ac:dyDescent="0.25">
      <c r="A186" s="65"/>
      <c r="B186" s="65"/>
      <c r="C186" s="65"/>
      <c r="D186" s="65"/>
      <c r="E186" s="65"/>
      <c r="F186" s="65"/>
      <c r="G186" s="65"/>
    </row>
    <row r="187" spans="1:7" x14ac:dyDescent="0.25">
      <c r="A187" s="65"/>
      <c r="B187" s="65"/>
      <c r="C187" s="65"/>
      <c r="D187" s="65"/>
      <c r="E187" s="65"/>
      <c r="F187" s="65"/>
      <c r="G187" s="65"/>
    </row>
    <row r="188" spans="1:7" x14ac:dyDescent="0.25">
      <c r="A188" s="65"/>
      <c r="B188" s="65"/>
      <c r="C188" s="65"/>
      <c r="D188" s="65"/>
      <c r="E188" s="65"/>
      <c r="F188" s="65"/>
      <c r="G188" s="65"/>
    </row>
    <row r="189" spans="1:7" x14ac:dyDescent="0.25">
      <c r="A189" s="65"/>
      <c r="B189" s="65"/>
      <c r="C189" s="65"/>
      <c r="D189" s="65"/>
      <c r="E189" s="65"/>
      <c r="F189" s="65"/>
      <c r="G189" s="65"/>
    </row>
    <row r="190" spans="1:7" x14ac:dyDescent="0.25">
      <c r="A190" s="65"/>
      <c r="B190" s="65"/>
      <c r="C190" s="65"/>
      <c r="D190" s="65"/>
      <c r="E190" s="65"/>
      <c r="F190" s="65"/>
      <c r="G190" s="65"/>
    </row>
    <row r="191" spans="1:7" x14ac:dyDescent="0.25">
      <c r="A191" s="65"/>
      <c r="B191" s="65"/>
      <c r="C191" s="65"/>
      <c r="D191" s="65"/>
      <c r="E191" s="65"/>
      <c r="F191" s="65"/>
      <c r="G191" s="65"/>
    </row>
    <row r="192" spans="1:7" x14ac:dyDescent="0.25">
      <c r="A192" s="65"/>
      <c r="B192" s="65"/>
      <c r="C192" s="65"/>
      <c r="D192" s="65"/>
      <c r="E192" s="65"/>
      <c r="F192" s="65"/>
      <c r="G192" s="65"/>
    </row>
    <row r="193" spans="1:7" x14ac:dyDescent="0.25">
      <c r="A193" s="65"/>
      <c r="B193" s="65"/>
      <c r="C193" s="65"/>
      <c r="D193" s="65"/>
      <c r="E193" s="65"/>
      <c r="F193" s="65"/>
      <c r="G193" s="65"/>
    </row>
    <row r="194" spans="1:7" x14ac:dyDescent="0.25">
      <c r="A194" s="65"/>
      <c r="B194" s="65"/>
      <c r="C194" s="65"/>
      <c r="D194" s="65"/>
      <c r="E194" s="65"/>
      <c r="F194" s="65"/>
      <c r="G194" s="65"/>
    </row>
    <row r="195" spans="1:7" x14ac:dyDescent="0.25">
      <c r="A195" s="65"/>
      <c r="B195" s="65"/>
      <c r="C195" s="65"/>
      <c r="D195" s="65"/>
      <c r="E195" s="65"/>
      <c r="F195" s="65"/>
      <c r="G195" s="65"/>
    </row>
    <row r="196" spans="1:7" x14ac:dyDescent="0.25">
      <c r="A196" s="65"/>
      <c r="B196" s="65"/>
      <c r="C196" s="65"/>
      <c r="D196" s="65"/>
      <c r="E196" s="65"/>
      <c r="F196" s="65"/>
      <c r="G196" s="65"/>
    </row>
    <row r="197" spans="1:7" x14ac:dyDescent="0.25">
      <c r="A197" s="65"/>
      <c r="B197" s="65"/>
      <c r="C197" s="65"/>
      <c r="D197" s="65"/>
      <c r="E197" s="65"/>
      <c r="F197" s="65"/>
      <c r="G197" s="65"/>
    </row>
    <row r="198" spans="1:7" x14ac:dyDescent="0.25">
      <c r="A198" s="65"/>
      <c r="B198" s="65"/>
      <c r="C198" s="65"/>
      <c r="D198" s="65"/>
      <c r="E198" s="65"/>
      <c r="F198" s="65"/>
      <c r="G198" s="65"/>
    </row>
  </sheetData>
  <sheetProtection formatCells="0" formatColumns="0" formatRows="0" insertColumns="0" insertRows="0" insertHyperlinks="0" deleteColumns="0" deleteRows="0" sort="0" autoFilter="0" pivotTables="0"/>
  <mergeCells count="64">
    <mergeCell ref="A8:F8"/>
    <mergeCell ref="A1:B1"/>
    <mergeCell ref="E1:G3"/>
    <mergeCell ref="A2:B2"/>
    <mergeCell ref="E5:G5"/>
    <mergeCell ref="A7:F7"/>
    <mergeCell ref="B10:D10"/>
    <mergeCell ref="B11:D11"/>
    <mergeCell ref="B12:D12"/>
    <mergeCell ref="B23:D23"/>
    <mergeCell ref="B13:D13"/>
    <mergeCell ref="B14:D14"/>
    <mergeCell ref="B27:D27"/>
    <mergeCell ref="B24:D24"/>
    <mergeCell ref="B25:D25"/>
    <mergeCell ref="B26:D26"/>
    <mergeCell ref="B15:D15"/>
    <mergeCell ref="B16:D16"/>
    <mergeCell ref="B17:D17"/>
    <mergeCell ref="B18:D18"/>
    <mergeCell ref="B19:D19"/>
    <mergeCell ref="B20:D20"/>
    <mergeCell ref="B22:D22"/>
    <mergeCell ref="B21:D21"/>
    <mergeCell ref="B28:D28"/>
    <mergeCell ref="B29:D29"/>
    <mergeCell ref="B30:D30"/>
    <mergeCell ref="B31:D31"/>
    <mergeCell ref="B32:D32"/>
    <mergeCell ref="B33:D33"/>
    <mergeCell ref="A42:B42"/>
    <mergeCell ref="A48:F48"/>
    <mergeCell ref="A49:F49"/>
    <mergeCell ref="B62:D62"/>
    <mergeCell ref="E46:G46"/>
    <mergeCell ref="B55:D55"/>
    <mergeCell ref="B56:D56"/>
    <mergeCell ref="B53:D53"/>
    <mergeCell ref="B54:D54"/>
    <mergeCell ref="A41:B41"/>
    <mergeCell ref="E41:G43"/>
    <mergeCell ref="E45:G45"/>
    <mergeCell ref="B51:D51"/>
    <mergeCell ref="B52:D52"/>
    <mergeCell ref="B57:D57"/>
    <mergeCell ref="B61:D61"/>
    <mergeCell ref="B76:D76"/>
    <mergeCell ref="B69:D69"/>
    <mergeCell ref="B58:D58"/>
    <mergeCell ref="B59:D59"/>
    <mergeCell ref="B60:D60"/>
    <mergeCell ref="B64:D64"/>
    <mergeCell ref="B65:D65"/>
    <mergeCell ref="B68:D68"/>
    <mergeCell ref="B66:D66"/>
    <mergeCell ref="B67:D67"/>
    <mergeCell ref="B63:D63"/>
    <mergeCell ref="B77:D77"/>
    <mergeCell ref="B70:D70"/>
    <mergeCell ref="B71:D71"/>
    <mergeCell ref="B72:D72"/>
    <mergeCell ref="B73:D73"/>
    <mergeCell ref="B74:D74"/>
    <mergeCell ref="B75:D75"/>
  </mergeCells>
  <pageMargins left="0.70866141732283472" right="0.70866141732283472" top="0.74803149606299213" bottom="0.74803149606299213" header="0.31496062992125984" footer="0.31496062992125984"/>
  <pageSetup paperSize="9" scale="95" orientation="portrait" blackAndWhite="1" r:id="rId1"/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9"/>
  <sheetViews>
    <sheetView showGridLines="0" workbookViewId="0">
      <selection activeCell="O28" sqref="O28"/>
    </sheetView>
  </sheetViews>
  <sheetFormatPr defaultRowHeight="15" x14ac:dyDescent="0.25"/>
  <cols>
    <col min="1" max="1" width="7.42578125" customWidth="1"/>
    <col min="2" max="2" width="37" customWidth="1"/>
    <col min="3" max="3" width="4.28515625" customWidth="1"/>
    <col min="4" max="4" width="4.85546875" customWidth="1"/>
    <col min="5" max="5" width="10.85546875" customWidth="1"/>
    <col min="6" max="7" width="10.7109375" customWidth="1"/>
    <col min="8" max="26" width="9.140625" style="66"/>
  </cols>
  <sheetData>
    <row r="1" spans="1:8" ht="15.75" x14ac:dyDescent="0.25">
      <c r="A1" s="243" t="str">
        <f>'Leírás,Alapadatok'!$B$14</f>
        <v>VASIVÍZ Vas Megyei Víz-és Csatornamű ZRt</v>
      </c>
      <c r="B1" s="217"/>
      <c r="C1" s="1"/>
      <c r="D1" s="2"/>
      <c r="E1" s="244" t="str">
        <f>IF('Leírás,Alapadatok'!$B$21="N","A közzétett adatok könyvvizsgálattal nincsenek alátámasztva.","")</f>
        <v/>
      </c>
      <c r="F1" s="245"/>
      <c r="G1" s="245"/>
      <c r="H1" s="65"/>
    </row>
    <row r="2" spans="1:8" ht="15.75" x14ac:dyDescent="0.25">
      <c r="A2" s="216"/>
      <c r="B2" s="217"/>
      <c r="C2" s="4"/>
      <c r="D2" s="52"/>
      <c r="E2" s="245"/>
      <c r="F2" s="245"/>
      <c r="G2" s="245"/>
      <c r="H2" s="65"/>
    </row>
    <row r="3" spans="1:8" ht="15.75" x14ac:dyDescent="0.25">
      <c r="A3" s="54" t="str">
        <f>"Statisztikai számjele:    "&amp;'Leírás,Alapadatok'!$B$15</f>
        <v>Statisztikai számjele:    11316385360011418</v>
      </c>
      <c r="B3" s="7"/>
      <c r="C3" s="7"/>
      <c r="D3" s="52"/>
      <c r="E3" s="246"/>
      <c r="F3" s="246"/>
      <c r="G3" s="246"/>
      <c r="H3" s="65"/>
    </row>
    <row r="4" spans="1:8" ht="15.75" x14ac:dyDescent="0.25">
      <c r="A4" s="54" t="str">
        <f>"Cégjegyzék száma:        "&amp;'Leírás,Alapadatok'!$B$16</f>
        <v>Cégjegyzék száma:        18-10-100607</v>
      </c>
      <c r="B4" s="54"/>
      <c r="C4" s="54"/>
      <c r="D4" s="54"/>
      <c r="E4" s="8"/>
      <c r="F4" s="53"/>
      <c r="G4" s="9"/>
      <c r="H4" s="65"/>
    </row>
    <row r="5" spans="1:8" x14ac:dyDescent="0.25">
      <c r="A5" s="54" t="str">
        <f>"Beszámolási időszak:   "&amp;'Leírás,Alapadatok'!$B$17</f>
        <v>Beszámolási időszak:   2018. 01. 01. - 2018. 06.30.</v>
      </c>
      <c r="B5" s="54"/>
      <c r="C5" s="54"/>
      <c r="D5" s="54"/>
      <c r="E5" s="229" t="str">
        <f>"Fordulónap:  "&amp;'Leírás,Alapadatok'!$B$18</f>
        <v>Fordulónap:  2018.06.30.</v>
      </c>
      <c r="F5" s="229"/>
      <c r="G5" s="229"/>
      <c r="H5" s="65"/>
    </row>
    <row r="6" spans="1:8" ht="15.75" x14ac:dyDescent="0.25">
      <c r="A6" s="54"/>
      <c r="B6" s="54"/>
      <c r="C6" s="54"/>
      <c r="D6" s="54"/>
      <c r="E6" s="52"/>
      <c r="F6" s="52"/>
      <c r="G6" s="53"/>
      <c r="H6" s="65"/>
    </row>
    <row r="7" spans="1:8" ht="15.75" x14ac:dyDescent="0.25">
      <c r="A7" s="273" t="s">
        <v>225</v>
      </c>
      <c r="B7" s="273"/>
      <c r="C7" s="273"/>
      <c r="D7" s="273"/>
      <c r="E7" s="273"/>
      <c r="F7" s="273"/>
      <c r="G7" s="10" t="s">
        <v>51</v>
      </c>
      <c r="H7" s="65"/>
    </row>
    <row r="8" spans="1:8" ht="15.75" x14ac:dyDescent="0.25">
      <c r="A8" s="274" t="s">
        <v>121</v>
      </c>
      <c r="B8" s="274"/>
      <c r="C8" s="274"/>
      <c r="D8" s="274"/>
      <c r="E8" s="274"/>
      <c r="F8" s="274"/>
      <c r="G8" s="55"/>
      <c r="H8" s="65"/>
    </row>
    <row r="9" spans="1:8" ht="16.5" thickBot="1" x14ac:dyDescent="0.3">
      <c r="A9" s="11"/>
      <c r="B9" s="12"/>
      <c r="C9" s="11"/>
      <c r="D9" s="11"/>
      <c r="E9" s="11"/>
      <c r="F9" s="13"/>
      <c r="G9" s="188" t="str">
        <f>"EZER HUF"</f>
        <v>EZER HUF</v>
      </c>
      <c r="H9" s="65"/>
    </row>
    <row r="10" spans="1:8" ht="25.5" x14ac:dyDescent="0.25">
      <c r="A10" s="14" t="s">
        <v>58</v>
      </c>
      <c r="B10" s="278" t="s">
        <v>96</v>
      </c>
      <c r="C10" s="279"/>
      <c r="D10" s="280"/>
      <c r="E10" s="15" t="s">
        <v>97</v>
      </c>
      <c r="F10" s="16" t="s">
        <v>98</v>
      </c>
      <c r="G10" s="17" t="s">
        <v>99</v>
      </c>
      <c r="H10" s="65"/>
    </row>
    <row r="11" spans="1:8" ht="15.75" thickBot="1" x14ac:dyDescent="0.3">
      <c r="A11" s="18" t="s">
        <v>52</v>
      </c>
      <c r="B11" s="281" t="s">
        <v>53</v>
      </c>
      <c r="C11" s="282"/>
      <c r="D11" s="283"/>
      <c r="E11" s="19" t="s">
        <v>54</v>
      </c>
      <c r="F11" s="19" t="s">
        <v>55</v>
      </c>
      <c r="G11" s="20" t="s">
        <v>56</v>
      </c>
      <c r="H11" s="65"/>
    </row>
    <row r="12" spans="1:8" ht="18" customHeight="1" x14ac:dyDescent="0.25">
      <c r="A12" s="21">
        <v>1</v>
      </c>
      <c r="B12" s="284" t="s">
        <v>70</v>
      </c>
      <c r="C12" s="285"/>
      <c r="D12" s="286"/>
      <c r="E12" s="22">
        <v>7271481</v>
      </c>
      <c r="F12" s="22"/>
      <c r="G12" s="23">
        <v>3488350</v>
      </c>
      <c r="H12" s="65"/>
    </row>
    <row r="13" spans="1:8" ht="18" customHeight="1" x14ac:dyDescent="0.25">
      <c r="A13" s="24">
        <v>2</v>
      </c>
      <c r="B13" s="287" t="s">
        <v>71</v>
      </c>
      <c r="C13" s="288"/>
      <c r="D13" s="289"/>
      <c r="E13" s="25">
        <v>19548</v>
      </c>
      <c r="F13" s="25"/>
      <c r="G13" s="26"/>
      <c r="H13" s="65"/>
    </row>
    <row r="14" spans="1:8" ht="18" customHeight="1" x14ac:dyDescent="0.25">
      <c r="A14" s="24">
        <v>3</v>
      </c>
      <c r="B14" s="270" t="s">
        <v>72</v>
      </c>
      <c r="C14" s="290"/>
      <c r="D14" s="291"/>
      <c r="E14" s="59">
        <f>SUM(E12:E13)</f>
        <v>7291029</v>
      </c>
      <c r="F14" s="59">
        <f>SUM(F12:F13)</f>
        <v>0</v>
      </c>
      <c r="G14" s="60">
        <f>SUM(G12:G13)</f>
        <v>3488350</v>
      </c>
      <c r="H14" s="65"/>
    </row>
    <row r="15" spans="1:8" ht="18" customHeight="1" x14ac:dyDescent="0.25">
      <c r="A15" s="24">
        <v>4</v>
      </c>
      <c r="B15" s="287" t="s">
        <v>176</v>
      </c>
      <c r="C15" s="288"/>
      <c r="D15" s="289"/>
      <c r="E15" s="27">
        <v>5556650</v>
      </c>
      <c r="F15" s="27"/>
      <c r="G15" s="28">
        <v>2814360</v>
      </c>
      <c r="H15" s="65"/>
    </row>
    <row r="16" spans="1:8" ht="18" customHeight="1" x14ac:dyDescent="0.25">
      <c r="A16" s="24">
        <v>5</v>
      </c>
      <c r="B16" s="287" t="s">
        <v>177</v>
      </c>
      <c r="C16" s="288"/>
      <c r="D16" s="289"/>
      <c r="E16" s="27">
        <v>2738</v>
      </c>
      <c r="F16" s="27"/>
      <c r="G16" s="28">
        <v>2231</v>
      </c>
      <c r="H16" s="65"/>
    </row>
    <row r="17" spans="1:8" ht="18" customHeight="1" x14ac:dyDescent="0.25">
      <c r="A17" s="24">
        <v>6</v>
      </c>
      <c r="B17" s="287" t="s">
        <v>178</v>
      </c>
      <c r="C17" s="288"/>
      <c r="D17" s="289"/>
      <c r="E17" s="27">
        <v>3695</v>
      </c>
      <c r="F17" s="27"/>
      <c r="G17" s="28">
        <v>12</v>
      </c>
      <c r="H17" s="65"/>
    </row>
    <row r="18" spans="1:8" ht="18" customHeight="1" x14ac:dyDescent="0.25">
      <c r="A18" s="24">
        <v>7</v>
      </c>
      <c r="B18" s="270" t="s">
        <v>185</v>
      </c>
      <c r="C18" s="290"/>
      <c r="D18" s="291"/>
      <c r="E18" s="59">
        <f>SUM(E15:E17)</f>
        <v>5563083</v>
      </c>
      <c r="F18" s="59">
        <f>SUM(F15:F17)</f>
        <v>0</v>
      </c>
      <c r="G18" s="60">
        <f>SUM(G15:G17)</f>
        <v>2816603</v>
      </c>
      <c r="H18" s="65"/>
    </row>
    <row r="19" spans="1:8" ht="18" customHeight="1" x14ac:dyDescent="0.25">
      <c r="A19" s="24">
        <v>8</v>
      </c>
      <c r="B19" s="270" t="s">
        <v>186</v>
      </c>
      <c r="C19" s="290"/>
      <c r="D19" s="291"/>
      <c r="E19" s="59">
        <f>E14-E18</f>
        <v>1727946</v>
      </c>
      <c r="F19" s="59">
        <f>F14-F18</f>
        <v>0</v>
      </c>
      <c r="G19" s="60">
        <f>G14-G18</f>
        <v>671747</v>
      </c>
      <c r="H19" s="65"/>
    </row>
    <row r="20" spans="1:8" ht="18" customHeight="1" x14ac:dyDescent="0.25">
      <c r="A20" s="24">
        <v>9</v>
      </c>
      <c r="B20" s="287" t="s">
        <v>179</v>
      </c>
      <c r="C20" s="288"/>
      <c r="D20" s="289"/>
      <c r="E20" s="27"/>
      <c r="F20" s="27"/>
      <c r="G20" s="28"/>
      <c r="H20" s="65"/>
    </row>
    <row r="21" spans="1:8" ht="18" customHeight="1" x14ac:dyDescent="0.25">
      <c r="A21" s="24">
        <v>10</v>
      </c>
      <c r="B21" s="287" t="s">
        <v>180</v>
      </c>
      <c r="C21" s="288"/>
      <c r="D21" s="289"/>
      <c r="E21" s="27">
        <v>502274</v>
      </c>
      <c r="F21" s="27"/>
      <c r="G21" s="28">
        <v>261918</v>
      </c>
      <c r="H21" s="65"/>
    </row>
    <row r="22" spans="1:8" ht="18" customHeight="1" x14ac:dyDescent="0.25">
      <c r="A22" s="24">
        <v>11</v>
      </c>
      <c r="B22" s="287" t="s">
        <v>181</v>
      </c>
      <c r="C22" s="288"/>
      <c r="D22" s="289"/>
      <c r="E22" s="27">
        <v>563835</v>
      </c>
      <c r="F22" s="27"/>
      <c r="G22" s="28">
        <v>281447</v>
      </c>
      <c r="H22" s="65"/>
    </row>
    <row r="23" spans="1:8" ht="18" customHeight="1" x14ac:dyDescent="0.25">
      <c r="A23" s="24">
        <v>12</v>
      </c>
      <c r="B23" s="270" t="s">
        <v>187</v>
      </c>
      <c r="C23" s="290"/>
      <c r="D23" s="291"/>
      <c r="E23" s="59">
        <f>SUM(E20:E22)</f>
        <v>1066109</v>
      </c>
      <c r="F23" s="59">
        <f>SUM(F20:F22)</f>
        <v>0</v>
      </c>
      <c r="G23" s="60">
        <f>SUM(G20:G22)</f>
        <v>543365</v>
      </c>
      <c r="H23" s="65"/>
    </row>
    <row r="24" spans="1:8" ht="18" customHeight="1" x14ac:dyDescent="0.25">
      <c r="A24" s="24">
        <v>13</v>
      </c>
      <c r="B24" s="270" t="s">
        <v>182</v>
      </c>
      <c r="C24" s="290"/>
      <c r="D24" s="291"/>
      <c r="E24" s="29">
        <v>532997</v>
      </c>
      <c r="F24" s="29"/>
      <c r="G24" s="30">
        <v>55016</v>
      </c>
      <c r="H24" s="65"/>
    </row>
    <row r="25" spans="1:8" ht="18" customHeight="1" x14ac:dyDescent="0.25">
      <c r="A25" s="24">
        <v>14</v>
      </c>
      <c r="B25" s="287" t="s">
        <v>76</v>
      </c>
      <c r="C25" s="288"/>
      <c r="D25" s="289"/>
      <c r="E25" s="27"/>
      <c r="F25" s="27"/>
      <c r="G25" s="28"/>
      <c r="H25" s="65"/>
    </row>
    <row r="26" spans="1:8" ht="18" customHeight="1" x14ac:dyDescent="0.25">
      <c r="A26" s="24">
        <v>15</v>
      </c>
      <c r="B26" s="270" t="s">
        <v>183</v>
      </c>
      <c r="C26" s="290"/>
      <c r="D26" s="291"/>
      <c r="E26" s="29">
        <v>1154062</v>
      </c>
      <c r="F26" s="29"/>
      <c r="G26" s="30">
        <v>314362</v>
      </c>
      <c r="H26" s="65"/>
    </row>
    <row r="27" spans="1:8" ht="18" customHeight="1" x14ac:dyDescent="0.25">
      <c r="A27" s="24">
        <v>16</v>
      </c>
      <c r="B27" s="287" t="s">
        <v>89</v>
      </c>
      <c r="C27" s="288"/>
      <c r="D27" s="289"/>
      <c r="E27" s="27">
        <v>79622</v>
      </c>
      <c r="F27" s="27"/>
      <c r="G27" s="28">
        <v>79622</v>
      </c>
      <c r="H27" s="65"/>
    </row>
    <row r="28" spans="1:8" ht="18" customHeight="1" thickBot="1" x14ac:dyDescent="0.3">
      <c r="A28" s="18">
        <v>17</v>
      </c>
      <c r="B28" s="292" t="s">
        <v>184</v>
      </c>
      <c r="C28" s="293"/>
      <c r="D28" s="294"/>
      <c r="E28" s="63">
        <f>E19-E23+E24-E26</f>
        <v>40772</v>
      </c>
      <c r="F28" s="63">
        <f>F19-F23+F24-F26</f>
        <v>0</v>
      </c>
      <c r="G28" s="64">
        <f>G19-G23+G24-G26</f>
        <v>-130964</v>
      </c>
      <c r="H28" s="65"/>
    </row>
    <row r="29" spans="1:8" x14ac:dyDescent="0.25">
      <c r="A29" s="32"/>
      <c r="B29" s="33"/>
      <c r="C29" s="34"/>
      <c r="D29" s="34"/>
      <c r="E29" s="35" t="s">
        <v>46</v>
      </c>
      <c r="F29" s="35"/>
      <c r="G29" s="35"/>
      <c r="H29" s="65"/>
    </row>
    <row r="30" spans="1:8" x14ac:dyDescent="0.25">
      <c r="A30" s="32"/>
      <c r="B30" s="33"/>
      <c r="C30" s="34"/>
      <c r="D30" s="34"/>
      <c r="E30" s="35"/>
      <c r="F30" s="35"/>
      <c r="G30" s="35"/>
      <c r="H30" s="65"/>
    </row>
    <row r="31" spans="1:8" x14ac:dyDescent="0.25">
      <c r="A31" s="32"/>
      <c r="B31" s="33"/>
      <c r="C31" s="34"/>
      <c r="D31" s="34"/>
      <c r="E31" s="35"/>
      <c r="F31" s="35"/>
      <c r="G31" s="35"/>
      <c r="H31" s="65"/>
    </row>
    <row r="32" spans="1:8" x14ac:dyDescent="0.25">
      <c r="A32" s="32"/>
      <c r="B32" s="33"/>
      <c r="C32" s="34"/>
      <c r="D32" s="34"/>
      <c r="E32" s="35"/>
      <c r="F32" s="35"/>
      <c r="G32" s="35"/>
      <c r="H32" s="65"/>
    </row>
    <row r="33" spans="1:8" ht="15.75" x14ac:dyDescent="0.25">
      <c r="A33" s="36"/>
      <c r="B33" s="37"/>
      <c r="C33" s="37"/>
      <c r="D33" s="38"/>
      <c r="E33" s="13"/>
      <c r="F33" s="13"/>
      <c r="G33" s="13"/>
      <c r="H33" s="65"/>
    </row>
    <row r="34" spans="1:8" x14ac:dyDescent="0.25">
      <c r="A34" s="178" t="str">
        <f>'Leírás,Alapadatok'!$B$19&amp;", "&amp;'Leírás,Alapadatok'!$B$20</f>
        <v>Szombathely, 2018. 07.31.</v>
      </c>
      <c r="B34" s="39"/>
      <c r="C34" s="39"/>
      <c r="D34" s="40"/>
      <c r="E34" s="41"/>
      <c r="F34" s="40"/>
      <c r="G34" s="42"/>
      <c r="H34" s="65"/>
    </row>
    <row r="35" spans="1:8" x14ac:dyDescent="0.25">
      <c r="A35" s="40"/>
      <c r="B35" s="40"/>
      <c r="C35" s="40"/>
      <c r="D35" s="40"/>
      <c r="E35" s="43" t="s">
        <v>59</v>
      </c>
      <c r="F35" s="44"/>
      <c r="G35" s="43"/>
      <c r="H35" s="65"/>
    </row>
    <row r="36" spans="1:8" x14ac:dyDescent="0.25">
      <c r="A36" s="40"/>
      <c r="B36" s="40"/>
      <c r="C36" s="40"/>
      <c r="D36" s="40"/>
      <c r="E36" s="43" t="s">
        <v>60</v>
      </c>
      <c r="F36" s="43"/>
      <c r="G36" s="43"/>
      <c r="H36" s="65"/>
    </row>
    <row r="37" spans="1:8" ht="15.75" x14ac:dyDescent="0.25">
      <c r="A37" s="243" t="str">
        <f>'Leírás,Alapadatok'!$B$14</f>
        <v>VASIVÍZ Vas Megyei Víz-és Csatornamű ZRt</v>
      </c>
      <c r="B37" s="217"/>
      <c r="C37" s="1"/>
      <c r="D37" s="2"/>
      <c r="E37" s="244" t="str">
        <f>IF('Leírás,Alapadatok'!$B$21="N","A közzétett adatok könyvvizsgálattal nincsenek alátámasztva.","")</f>
        <v/>
      </c>
      <c r="F37" s="245"/>
      <c r="G37" s="245"/>
      <c r="H37" s="65"/>
    </row>
    <row r="38" spans="1:8" ht="15.75" x14ac:dyDescent="0.25">
      <c r="A38" s="216"/>
      <c r="B38" s="217"/>
      <c r="C38" s="4"/>
      <c r="D38" s="52"/>
      <c r="E38" s="245"/>
      <c r="F38" s="245"/>
      <c r="G38" s="245"/>
      <c r="H38" s="65"/>
    </row>
    <row r="39" spans="1:8" ht="15.75" x14ac:dyDescent="0.25">
      <c r="A39" s="54" t="str">
        <f>"Statisztikai számjele:    "&amp;'Leírás,Alapadatok'!$B$15</f>
        <v>Statisztikai számjele:    11316385360011418</v>
      </c>
      <c r="B39" s="7"/>
      <c r="C39" s="7"/>
      <c r="D39" s="52"/>
      <c r="E39" s="246"/>
      <c r="F39" s="246"/>
      <c r="G39" s="246"/>
      <c r="H39" s="65"/>
    </row>
    <row r="40" spans="1:8" ht="15.75" x14ac:dyDescent="0.25">
      <c r="A40" s="54" t="str">
        <f>"Cégjegyzék száma:        "&amp;'Leírás,Alapadatok'!$B$16</f>
        <v>Cégjegyzék száma:        18-10-100607</v>
      </c>
      <c r="B40" s="54"/>
      <c r="C40" s="54"/>
      <c r="D40" s="54"/>
      <c r="E40" s="8"/>
      <c r="F40" s="53"/>
      <c r="G40" s="9"/>
      <c r="H40" s="65"/>
    </row>
    <row r="41" spans="1:8" x14ac:dyDescent="0.25">
      <c r="A41" s="54" t="str">
        <f>"Beszámolási időszak:   "&amp;'Leírás,Alapadatok'!$B$17</f>
        <v>Beszámolási időszak:   2018. 01. 01. - 2018. 06.30.</v>
      </c>
      <c r="B41" s="54"/>
      <c r="C41" s="54"/>
      <c r="D41" s="54"/>
      <c r="E41" s="229" t="str">
        <f>"Fordulónap:  "&amp;'Leírás,Alapadatok'!$B$18</f>
        <v>Fordulónap:  2018.06.30.</v>
      </c>
      <c r="F41" s="229"/>
      <c r="G41" s="229"/>
      <c r="H41" s="65"/>
    </row>
    <row r="42" spans="1:8" x14ac:dyDescent="0.25">
      <c r="A42" s="54"/>
      <c r="B42" s="54"/>
      <c r="C42" s="54"/>
      <c r="D42" s="54"/>
      <c r="E42" s="229"/>
      <c r="F42" s="229"/>
      <c r="G42" s="229"/>
      <c r="H42" s="65"/>
    </row>
    <row r="43" spans="1:8" ht="15.75" x14ac:dyDescent="0.25">
      <c r="A43" s="54"/>
      <c r="B43" s="54"/>
      <c r="C43" s="54"/>
      <c r="D43" s="54"/>
      <c r="E43" s="52"/>
      <c r="F43" s="52"/>
      <c r="G43" s="53"/>
      <c r="H43" s="65"/>
    </row>
    <row r="44" spans="1:8" ht="15.75" x14ac:dyDescent="0.25">
      <c r="A44" s="273" t="s">
        <v>224</v>
      </c>
      <c r="B44" s="273"/>
      <c r="C44" s="273"/>
      <c r="D44" s="273"/>
      <c r="E44" s="273"/>
      <c r="F44" s="273"/>
      <c r="G44" s="10" t="s">
        <v>57</v>
      </c>
      <c r="H44" s="65"/>
    </row>
    <row r="45" spans="1:8" ht="15.75" x14ac:dyDescent="0.25">
      <c r="A45" s="274" t="str">
        <f>A8</f>
        <v>(forgalmi költség eljárással)</v>
      </c>
      <c r="B45" s="274"/>
      <c r="C45" s="274"/>
      <c r="D45" s="274"/>
      <c r="E45" s="274"/>
      <c r="F45" s="274"/>
      <c r="G45" s="45"/>
      <c r="H45" s="65"/>
    </row>
    <row r="46" spans="1:8" ht="16.5" thickBot="1" x14ac:dyDescent="0.3">
      <c r="A46" s="11"/>
      <c r="B46" s="12"/>
      <c r="C46" s="11"/>
      <c r="D46" s="11"/>
      <c r="E46" s="11"/>
      <c r="F46" s="13"/>
      <c r="G46" s="188" t="str">
        <f>"EZER HUF"</f>
        <v>EZER HUF</v>
      </c>
      <c r="H46" s="65"/>
    </row>
    <row r="47" spans="1:8" ht="25.5" x14ac:dyDescent="0.25">
      <c r="A47" s="14" t="s">
        <v>58</v>
      </c>
      <c r="B47" s="278" t="s">
        <v>96</v>
      </c>
      <c r="C47" s="279"/>
      <c r="D47" s="280"/>
      <c r="E47" s="15" t="s">
        <v>97</v>
      </c>
      <c r="F47" s="16" t="s">
        <v>98</v>
      </c>
      <c r="G47" s="17" t="s">
        <v>99</v>
      </c>
      <c r="H47" s="65"/>
    </row>
    <row r="48" spans="1:8" ht="15.75" thickBot="1" x14ac:dyDescent="0.3">
      <c r="A48" s="18" t="s">
        <v>52</v>
      </c>
      <c r="B48" s="281" t="s">
        <v>53</v>
      </c>
      <c r="C48" s="282"/>
      <c r="D48" s="283"/>
      <c r="E48" s="19" t="s">
        <v>54</v>
      </c>
      <c r="F48" s="19" t="s">
        <v>55</v>
      </c>
      <c r="G48" s="20" t="s">
        <v>56</v>
      </c>
      <c r="H48" s="65"/>
    </row>
    <row r="49" spans="1:8" ht="18" customHeight="1" x14ac:dyDescent="0.25">
      <c r="A49" s="46">
        <v>23</v>
      </c>
      <c r="B49" s="275" t="s">
        <v>212</v>
      </c>
      <c r="C49" s="276"/>
      <c r="D49" s="277"/>
      <c r="E49" s="48"/>
      <c r="F49" s="49"/>
      <c r="G49" s="50"/>
      <c r="H49" s="65"/>
    </row>
    <row r="50" spans="1:8" ht="18" customHeight="1" x14ac:dyDescent="0.25">
      <c r="A50" s="24">
        <v>24</v>
      </c>
      <c r="B50" s="267" t="s">
        <v>62</v>
      </c>
      <c r="C50" s="268"/>
      <c r="D50" s="269"/>
      <c r="E50" s="27"/>
      <c r="F50" s="51"/>
      <c r="G50" s="28"/>
      <c r="H50" s="65"/>
    </row>
    <row r="51" spans="1:8" ht="18" customHeight="1" x14ac:dyDescent="0.25">
      <c r="A51" s="24">
        <v>25</v>
      </c>
      <c r="B51" s="267" t="s">
        <v>213</v>
      </c>
      <c r="C51" s="268"/>
      <c r="D51" s="269"/>
      <c r="E51" s="48"/>
      <c r="F51" s="49"/>
      <c r="G51" s="50"/>
      <c r="H51" s="65"/>
    </row>
    <row r="52" spans="1:8" ht="18" customHeight="1" x14ac:dyDescent="0.25">
      <c r="A52" s="24">
        <v>26</v>
      </c>
      <c r="B52" s="267" t="s">
        <v>63</v>
      </c>
      <c r="C52" s="268"/>
      <c r="D52" s="269"/>
      <c r="E52" s="27"/>
      <c r="F52" s="51"/>
      <c r="G52" s="28"/>
      <c r="H52" s="65"/>
    </row>
    <row r="53" spans="1:8" ht="24.75" customHeight="1" x14ac:dyDescent="0.25">
      <c r="A53" s="47">
        <v>27</v>
      </c>
      <c r="B53" s="267" t="s">
        <v>214</v>
      </c>
      <c r="C53" s="268"/>
      <c r="D53" s="269"/>
      <c r="E53" s="48"/>
      <c r="F53" s="49"/>
      <c r="G53" s="50"/>
      <c r="H53" s="65"/>
    </row>
    <row r="54" spans="1:8" ht="18" customHeight="1" x14ac:dyDescent="0.25">
      <c r="A54" s="24">
        <v>28</v>
      </c>
      <c r="B54" s="267" t="s">
        <v>64</v>
      </c>
      <c r="C54" s="268"/>
      <c r="D54" s="269"/>
      <c r="E54" s="27"/>
      <c r="F54" s="51"/>
      <c r="G54" s="28"/>
      <c r="H54" s="65"/>
    </row>
    <row r="55" spans="1:8" ht="18" customHeight="1" x14ac:dyDescent="0.25">
      <c r="A55" s="24">
        <v>29</v>
      </c>
      <c r="B55" s="267" t="s">
        <v>215</v>
      </c>
      <c r="C55" s="268"/>
      <c r="D55" s="269"/>
      <c r="E55" s="48">
        <v>365</v>
      </c>
      <c r="F55" s="49"/>
      <c r="G55" s="50">
        <v>119</v>
      </c>
      <c r="H55" s="65"/>
    </row>
    <row r="56" spans="1:8" ht="18" customHeight="1" x14ac:dyDescent="0.25">
      <c r="A56" s="24">
        <v>30</v>
      </c>
      <c r="B56" s="267" t="s">
        <v>62</v>
      </c>
      <c r="C56" s="268"/>
      <c r="D56" s="269"/>
      <c r="E56" s="27"/>
      <c r="F56" s="51"/>
      <c r="G56" s="28"/>
      <c r="H56" s="65"/>
    </row>
    <row r="57" spans="1:8" ht="18" customHeight="1" x14ac:dyDescent="0.25">
      <c r="A57" s="24">
        <v>31</v>
      </c>
      <c r="B57" s="267" t="s">
        <v>216</v>
      </c>
      <c r="C57" s="268"/>
      <c r="D57" s="269"/>
      <c r="E57" s="48">
        <v>1748</v>
      </c>
      <c r="F57" s="49"/>
      <c r="G57" s="50">
        <v>74</v>
      </c>
      <c r="H57" s="65"/>
    </row>
    <row r="58" spans="1:8" ht="18" customHeight="1" x14ac:dyDescent="0.25">
      <c r="A58" s="24">
        <v>32</v>
      </c>
      <c r="B58" s="267" t="s">
        <v>67</v>
      </c>
      <c r="C58" s="268"/>
      <c r="D58" s="269"/>
      <c r="E58" s="27"/>
      <c r="F58" s="51"/>
      <c r="G58" s="28"/>
      <c r="H58" s="65"/>
    </row>
    <row r="59" spans="1:8" ht="18" customHeight="1" x14ac:dyDescent="0.25">
      <c r="A59" s="24">
        <v>33</v>
      </c>
      <c r="B59" s="270" t="s">
        <v>217</v>
      </c>
      <c r="C59" s="271"/>
      <c r="D59" s="272"/>
      <c r="E59" s="59">
        <f>E49+E51+E53+E55+E57</f>
        <v>2113</v>
      </c>
      <c r="F59" s="59">
        <f>F49+F51+F53+F55+F57</f>
        <v>0</v>
      </c>
      <c r="G59" s="60">
        <f>G49+G51+G53+G55+G57</f>
        <v>193</v>
      </c>
      <c r="H59" s="65"/>
    </row>
    <row r="60" spans="1:8" ht="23.25" customHeight="1" x14ac:dyDescent="0.25">
      <c r="A60" s="24">
        <v>34</v>
      </c>
      <c r="B60" s="267" t="s">
        <v>218</v>
      </c>
      <c r="C60" s="268"/>
      <c r="D60" s="269"/>
      <c r="E60" s="27"/>
      <c r="F60" s="51"/>
      <c r="G60" s="28"/>
      <c r="H60" s="65"/>
    </row>
    <row r="61" spans="1:8" ht="18" customHeight="1" x14ac:dyDescent="0.25">
      <c r="A61" s="24">
        <v>35</v>
      </c>
      <c r="B61" s="267" t="s">
        <v>69</v>
      </c>
      <c r="C61" s="268"/>
      <c r="D61" s="269"/>
      <c r="E61" s="27"/>
      <c r="F61" s="51"/>
      <c r="G61" s="28"/>
      <c r="H61" s="65"/>
    </row>
    <row r="62" spans="1:8" ht="24.75" customHeight="1" x14ac:dyDescent="0.25">
      <c r="A62" s="47">
        <v>36</v>
      </c>
      <c r="B62" s="267" t="s">
        <v>219</v>
      </c>
      <c r="C62" s="268"/>
      <c r="D62" s="269"/>
      <c r="E62" s="27"/>
      <c r="F62" s="51"/>
      <c r="G62" s="28"/>
      <c r="H62" s="65"/>
    </row>
    <row r="63" spans="1:8" ht="18" customHeight="1" x14ac:dyDescent="0.25">
      <c r="A63" s="47">
        <v>37</v>
      </c>
      <c r="B63" s="267" t="s">
        <v>69</v>
      </c>
      <c r="C63" s="268"/>
      <c r="D63" s="269"/>
      <c r="E63" s="27"/>
      <c r="F63" s="49"/>
      <c r="G63" s="50"/>
      <c r="H63" s="65"/>
    </row>
    <row r="64" spans="1:8" ht="18" customHeight="1" x14ac:dyDescent="0.25">
      <c r="A64" s="47">
        <v>38</v>
      </c>
      <c r="B64" s="267" t="s">
        <v>220</v>
      </c>
      <c r="C64" s="268"/>
      <c r="D64" s="269"/>
      <c r="E64" s="27"/>
      <c r="F64" s="51"/>
      <c r="G64" s="28"/>
      <c r="H64" s="65"/>
    </row>
    <row r="65" spans="1:8" ht="18" customHeight="1" x14ac:dyDescent="0.25">
      <c r="A65" s="47">
        <v>39</v>
      </c>
      <c r="B65" s="267" t="s">
        <v>69</v>
      </c>
      <c r="C65" s="268"/>
      <c r="D65" s="269"/>
      <c r="E65" s="27"/>
      <c r="F65" s="49"/>
      <c r="G65" s="50"/>
      <c r="H65" s="65"/>
    </row>
    <row r="66" spans="1:8" ht="18" customHeight="1" x14ac:dyDescent="0.25">
      <c r="A66" s="47">
        <v>40</v>
      </c>
      <c r="B66" s="267" t="s">
        <v>221</v>
      </c>
      <c r="C66" s="268"/>
      <c r="D66" s="269"/>
      <c r="E66" s="27"/>
      <c r="F66" s="51"/>
      <c r="G66" s="28"/>
      <c r="H66" s="65"/>
    </row>
    <row r="67" spans="1:8" ht="18" customHeight="1" x14ac:dyDescent="0.25">
      <c r="A67" s="47">
        <v>41</v>
      </c>
      <c r="B67" s="267" t="s">
        <v>223</v>
      </c>
      <c r="C67" s="268"/>
      <c r="D67" s="269"/>
      <c r="E67" s="27">
        <v>1382</v>
      </c>
      <c r="F67" s="49"/>
      <c r="G67" s="50">
        <v>18</v>
      </c>
      <c r="H67" s="65"/>
    </row>
    <row r="68" spans="1:8" ht="18" customHeight="1" x14ac:dyDescent="0.25">
      <c r="A68" s="47">
        <v>42</v>
      </c>
      <c r="B68" s="267" t="s">
        <v>67</v>
      </c>
      <c r="C68" s="268"/>
      <c r="D68" s="269"/>
      <c r="E68" s="27"/>
      <c r="F68" s="51"/>
      <c r="G68" s="28"/>
      <c r="H68" s="65"/>
    </row>
    <row r="69" spans="1:8" ht="24" customHeight="1" x14ac:dyDescent="0.25">
      <c r="A69" s="47">
        <v>43</v>
      </c>
      <c r="B69" s="270" t="s">
        <v>222</v>
      </c>
      <c r="C69" s="271"/>
      <c r="D69" s="272"/>
      <c r="E69" s="61">
        <f>E60+E62+E64+E66+E67</f>
        <v>1382</v>
      </c>
      <c r="F69" s="61">
        <f>F60+F62+F64+F66+F67</f>
        <v>0</v>
      </c>
      <c r="G69" s="62">
        <f>G60+G62+G64+G66+G67</f>
        <v>18</v>
      </c>
      <c r="H69" s="65"/>
    </row>
    <row r="70" spans="1:8" ht="18" customHeight="1" x14ac:dyDescent="0.25">
      <c r="A70" s="47">
        <v>44</v>
      </c>
      <c r="B70" s="270" t="s">
        <v>110</v>
      </c>
      <c r="C70" s="271"/>
      <c r="D70" s="272"/>
      <c r="E70" s="59">
        <f>E59-E69</f>
        <v>731</v>
      </c>
      <c r="F70" s="59">
        <f>F59-F69</f>
        <v>0</v>
      </c>
      <c r="G70" s="60">
        <f>G59-G69</f>
        <v>175</v>
      </c>
      <c r="H70" s="65"/>
    </row>
    <row r="71" spans="1:8" ht="18" customHeight="1" x14ac:dyDescent="0.25">
      <c r="A71" s="24">
        <v>47</v>
      </c>
      <c r="B71" s="270" t="s">
        <v>109</v>
      </c>
      <c r="C71" s="271"/>
      <c r="D71" s="272"/>
      <c r="E71" s="61">
        <f>E28+E70</f>
        <v>41503</v>
      </c>
      <c r="F71" s="61">
        <f>F28+F70</f>
        <v>0</v>
      </c>
      <c r="G71" s="62">
        <f>G28+G70</f>
        <v>-130789</v>
      </c>
      <c r="H71" s="65"/>
    </row>
    <row r="72" spans="1:8" ht="18" customHeight="1" x14ac:dyDescent="0.25">
      <c r="A72" s="24">
        <v>48</v>
      </c>
      <c r="B72" s="267" t="s">
        <v>41</v>
      </c>
      <c r="C72" s="268"/>
      <c r="D72" s="269"/>
      <c r="E72" s="27">
        <v>7544</v>
      </c>
      <c r="F72" s="51"/>
      <c r="G72" s="28"/>
      <c r="H72" s="65"/>
    </row>
    <row r="73" spans="1:8" ht="18" customHeight="1" thickBot="1" x14ac:dyDescent="0.3">
      <c r="A73" s="18">
        <v>49</v>
      </c>
      <c r="B73" s="264" t="s">
        <v>113</v>
      </c>
      <c r="C73" s="265"/>
      <c r="D73" s="266"/>
      <c r="E73" s="63">
        <f>E71-E72</f>
        <v>33959</v>
      </c>
      <c r="F73" s="63">
        <f>F71-F72</f>
        <v>0</v>
      </c>
      <c r="G73" s="64">
        <f>G71-G72</f>
        <v>-130789</v>
      </c>
      <c r="H73" s="65"/>
    </row>
    <row r="74" spans="1:8" x14ac:dyDescent="0.25">
      <c r="A74" s="3"/>
      <c r="B74" s="3"/>
      <c r="C74" s="3"/>
      <c r="D74" s="3"/>
      <c r="E74" s="3"/>
      <c r="F74" s="3"/>
      <c r="G74" s="3"/>
    </row>
    <row r="75" spans="1:8" x14ac:dyDescent="0.25">
      <c r="A75" s="3"/>
      <c r="B75" s="3"/>
      <c r="C75" s="3"/>
      <c r="D75" s="3"/>
      <c r="E75" s="3"/>
      <c r="F75" s="3"/>
      <c r="G75" s="3"/>
    </row>
    <row r="76" spans="1:8" x14ac:dyDescent="0.25">
      <c r="A76" s="3"/>
      <c r="B76" s="3"/>
      <c r="C76" s="3"/>
      <c r="D76" s="3"/>
      <c r="E76" s="3"/>
      <c r="F76" s="3"/>
      <c r="G76" s="3"/>
    </row>
    <row r="77" spans="1:8" x14ac:dyDescent="0.25">
      <c r="A77" s="178" t="str">
        <f>'Leírás,Alapadatok'!$B$19&amp;", "&amp;'Leírás,Alapadatok'!$B$20</f>
        <v>Szombathely, 2018. 07.31.</v>
      </c>
      <c r="B77" s="39"/>
      <c r="C77" s="39"/>
      <c r="D77" s="40"/>
      <c r="E77" s="41"/>
      <c r="F77" s="40"/>
      <c r="G77" s="42"/>
    </row>
    <row r="78" spans="1:8" x14ac:dyDescent="0.25">
      <c r="A78" s="40"/>
      <c r="B78" s="40"/>
      <c r="C78" s="40"/>
      <c r="D78" s="40"/>
      <c r="E78" s="43" t="s">
        <v>59</v>
      </c>
      <c r="F78" s="44"/>
      <c r="G78" s="43"/>
    </row>
    <row r="79" spans="1:8" x14ac:dyDescent="0.25">
      <c r="A79" s="40"/>
      <c r="B79" s="40"/>
      <c r="C79" s="40"/>
      <c r="D79" s="40"/>
      <c r="E79" s="43" t="s">
        <v>60</v>
      </c>
      <c r="F79" s="43"/>
      <c r="G79" s="43"/>
    </row>
    <row r="80" spans="1:8" x14ac:dyDescent="0.25">
      <c r="A80" s="65"/>
      <c r="B80" s="65"/>
      <c r="C80" s="65"/>
      <c r="D80" s="65"/>
      <c r="E80" s="65"/>
      <c r="F80" s="65"/>
      <c r="G80" s="65"/>
    </row>
    <row r="81" spans="1:7" x14ac:dyDescent="0.25">
      <c r="A81" s="65"/>
      <c r="B81" s="65"/>
      <c r="C81" s="65"/>
      <c r="D81" s="65"/>
      <c r="E81" s="65"/>
      <c r="F81" s="65"/>
      <c r="G81" s="65"/>
    </row>
    <row r="82" spans="1:7" x14ac:dyDescent="0.25">
      <c r="A82" s="65"/>
      <c r="B82" s="65"/>
      <c r="C82" s="65"/>
      <c r="D82" s="65"/>
      <c r="E82" s="65"/>
      <c r="F82" s="65"/>
      <c r="G82" s="65"/>
    </row>
    <row r="83" spans="1:7" x14ac:dyDescent="0.25">
      <c r="A83" s="65"/>
      <c r="B83" s="65"/>
      <c r="C83" s="65"/>
      <c r="D83" s="65"/>
      <c r="E83" s="65"/>
      <c r="F83" s="65"/>
      <c r="G83" s="65"/>
    </row>
    <row r="84" spans="1:7" x14ac:dyDescent="0.25">
      <c r="A84" s="65"/>
      <c r="B84" s="65"/>
      <c r="C84" s="65"/>
      <c r="D84" s="65"/>
      <c r="E84" s="65"/>
      <c r="F84" s="65"/>
      <c r="G84" s="65"/>
    </row>
    <row r="85" spans="1:7" x14ac:dyDescent="0.25">
      <c r="A85" s="65"/>
      <c r="B85" s="65"/>
      <c r="C85" s="65"/>
      <c r="D85" s="65"/>
      <c r="E85" s="65"/>
      <c r="F85" s="65"/>
      <c r="G85" s="65"/>
    </row>
    <row r="86" spans="1:7" x14ac:dyDescent="0.25">
      <c r="A86" s="65"/>
      <c r="B86" s="65"/>
      <c r="C86" s="65"/>
      <c r="D86" s="65"/>
      <c r="E86" s="65"/>
      <c r="F86" s="65"/>
      <c r="G86" s="65"/>
    </row>
    <row r="87" spans="1:7" x14ac:dyDescent="0.25">
      <c r="A87" s="65"/>
      <c r="B87" s="65"/>
      <c r="C87" s="65"/>
      <c r="D87" s="65"/>
      <c r="E87" s="65"/>
      <c r="F87" s="65"/>
      <c r="G87" s="65"/>
    </row>
    <row r="88" spans="1:7" x14ac:dyDescent="0.25">
      <c r="A88" s="65"/>
      <c r="B88" s="65"/>
      <c r="C88" s="65"/>
      <c r="D88" s="65"/>
      <c r="E88" s="65"/>
      <c r="F88" s="65"/>
      <c r="G88" s="65"/>
    </row>
    <row r="89" spans="1:7" x14ac:dyDescent="0.25">
      <c r="A89" s="65"/>
      <c r="B89" s="65"/>
      <c r="C89" s="65"/>
      <c r="D89" s="65"/>
      <c r="E89" s="65"/>
      <c r="F89" s="65"/>
      <c r="G89" s="65"/>
    </row>
    <row r="90" spans="1:7" x14ac:dyDescent="0.25">
      <c r="A90" s="65"/>
      <c r="B90" s="65"/>
      <c r="C90" s="65"/>
      <c r="D90" s="65"/>
      <c r="E90" s="65"/>
      <c r="F90" s="65"/>
      <c r="G90" s="65"/>
    </row>
    <row r="91" spans="1:7" x14ac:dyDescent="0.25">
      <c r="A91" s="65"/>
      <c r="B91" s="65"/>
      <c r="C91" s="65"/>
      <c r="D91" s="65"/>
      <c r="E91" s="65"/>
      <c r="F91" s="65"/>
      <c r="G91" s="65"/>
    </row>
    <row r="92" spans="1:7" x14ac:dyDescent="0.25">
      <c r="A92" s="65"/>
      <c r="B92" s="65"/>
      <c r="C92" s="65"/>
      <c r="D92" s="65"/>
      <c r="E92" s="65"/>
      <c r="F92" s="65"/>
      <c r="G92" s="65"/>
    </row>
    <row r="93" spans="1:7" x14ac:dyDescent="0.25">
      <c r="A93" s="65"/>
      <c r="B93" s="65"/>
      <c r="C93" s="65"/>
      <c r="D93" s="65"/>
      <c r="E93" s="65"/>
      <c r="F93" s="65"/>
      <c r="G93" s="65"/>
    </row>
    <row r="94" spans="1:7" x14ac:dyDescent="0.25">
      <c r="A94" s="65"/>
      <c r="B94" s="65"/>
      <c r="C94" s="65"/>
      <c r="D94" s="65"/>
      <c r="E94" s="65"/>
      <c r="F94" s="65"/>
      <c r="G94" s="65"/>
    </row>
    <row r="95" spans="1:7" x14ac:dyDescent="0.25">
      <c r="A95" s="65"/>
      <c r="B95" s="65"/>
      <c r="C95" s="65"/>
      <c r="D95" s="65"/>
      <c r="E95" s="65"/>
      <c r="F95" s="65"/>
      <c r="G95" s="65"/>
    </row>
    <row r="96" spans="1:7" x14ac:dyDescent="0.25">
      <c r="A96" s="65"/>
      <c r="B96" s="65"/>
      <c r="C96" s="65"/>
      <c r="D96" s="65"/>
      <c r="E96" s="65"/>
      <c r="F96" s="65"/>
      <c r="G96" s="65"/>
    </row>
    <row r="97" spans="1:7" x14ac:dyDescent="0.25">
      <c r="A97" s="65"/>
      <c r="B97" s="65"/>
      <c r="C97" s="65"/>
      <c r="D97" s="65"/>
      <c r="E97" s="65"/>
      <c r="F97" s="65"/>
      <c r="G97" s="65"/>
    </row>
    <row r="98" spans="1:7" x14ac:dyDescent="0.25">
      <c r="A98" s="65"/>
      <c r="B98" s="65"/>
      <c r="C98" s="65"/>
      <c r="D98" s="65"/>
      <c r="E98" s="65"/>
      <c r="F98" s="65"/>
      <c r="G98" s="65"/>
    </row>
    <row r="99" spans="1:7" x14ac:dyDescent="0.25">
      <c r="A99" s="65"/>
      <c r="B99" s="65"/>
      <c r="C99" s="65"/>
      <c r="D99" s="65"/>
      <c r="E99" s="65"/>
      <c r="F99" s="65"/>
      <c r="G99" s="65"/>
    </row>
    <row r="100" spans="1:7" x14ac:dyDescent="0.25">
      <c r="A100" s="65"/>
      <c r="B100" s="65"/>
      <c r="C100" s="65"/>
      <c r="D100" s="65"/>
      <c r="E100" s="65"/>
      <c r="F100" s="65"/>
      <c r="G100" s="65"/>
    </row>
    <row r="101" spans="1:7" x14ac:dyDescent="0.25">
      <c r="A101" s="65"/>
      <c r="B101" s="65"/>
      <c r="C101" s="65"/>
      <c r="D101" s="65"/>
      <c r="E101" s="65"/>
      <c r="F101" s="65"/>
      <c r="G101" s="65"/>
    </row>
    <row r="102" spans="1:7" x14ac:dyDescent="0.25">
      <c r="A102" s="66"/>
      <c r="B102" s="66"/>
      <c r="C102" s="66"/>
      <c r="D102" s="66"/>
      <c r="E102" s="66"/>
      <c r="F102" s="66"/>
      <c r="G102" s="66"/>
    </row>
    <row r="103" spans="1:7" x14ac:dyDescent="0.25">
      <c r="A103" s="66"/>
      <c r="B103" s="66"/>
      <c r="C103" s="66"/>
      <c r="D103" s="66"/>
      <c r="E103" s="66"/>
      <c r="F103" s="66"/>
      <c r="G103" s="66"/>
    </row>
    <row r="104" spans="1:7" x14ac:dyDescent="0.25">
      <c r="A104" s="66"/>
      <c r="B104" s="66"/>
      <c r="C104" s="66"/>
      <c r="D104" s="66"/>
      <c r="E104" s="66"/>
      <c r="F104" s="66"/>
      <c r="G104" s="66"/>
    </row>
    <row r="105" spans="1:7" x14ac:dyDescent="0.25">
      <c r="A105" s="66"/>
      <c r="B105" s="66"/>
      <c r="C105" s="66"/>
      <c r="D105" s="66"/>
      <c r="E105" s="66"/>
      <c r="F105" s="66"/>
      <c r="G105" s="66"/>
    </row>
    <row r="106" spans="1:7" x14ac:dyDescent="0.25">
      <c r="A106" s="66"/>
      <c r="B106" s="66"/>
      <c r="C106" s="66"/>
      <c r="D106" s="66"/>
      <c r="E106" s="66"/>
      <c r="F106" s="66"/>
      <c r="G106" s="66"/>
    </row>
    <row r="107" spans="1:7" x14ac:dyDescent="0.25">
      <c r="A107" s="66"/>
      <c r="B107" s="66"/>
      <c r="C107" s="66"/>
      <c r="D107" s="66"/>
      <c r="E107" s="66"/>
      <c r="F107" s="66"/>
      <c r="G107" s="66"/>
    </row>
    <row r="108" spans="1:7" x14ac:dyDescent="0.25">
      <c r="A108" s="66"/>
      <c r="B108" s="66"/>
      <c r="C108" s="66"/>
      <c r="D108" s="66"/>
      <c r="E108" s="66"/>
      <c r="F108" s="66"/>
      <c r="G108" s="66"/>
    </row>
    <row r="109" spans="1:7" x14ac:dyDescent="0.25">
      <c r="A109" s="66"/>
      <c r="B109" s="66"/>
      <c r="C109" s="66"/>
      <c r="D109" s="66"/>
      <c r="E109" s="66"/>
      <c r="F109" s="66"/>
      <c r="G109" s="66"/>
    </row>
    <row r="110" spans="1:7" x14ac:dyDescent="0.25">
      <c r="A110" s="66"/>
      <c r="B110" s="66"/>
      <c r="C110" s="66"/>
      <c r="D110" s="66"/>
      <c r="E110" s="66"/>
      <c r="F110" s="66"/>
      <c r="G110" s="66"/>
    </row>
    <row r="111" spans="1:7" x14ac:dyDescent="0.25">
      <c r="A111" s="66"/>
      <c r="B111" s="66"/>
      <c r="C111" s="66"/>
      <c r="D111" s="66"/>
      <c r="E111" s="66"/>
      <c r="F111" s="66"/>
      <c r="G111" s="66"/>
    </row>
    <row r="112" spans="1:7" x14ac:dyDescent="0.25">
      <c r="A112" s="66"/>
      <c r="B112" s="66"/>
      <c r="C112" s="66"/>
      <c r="D112" s="66"/>
      <c r="E112" s="66"/>
      <c r="F112" s="66"/>
      <c r="G112" s="66"/>
    </row>
    <row r="113" spans="1:7" x14ac:dyDescent="0.25">
      <c r="A113" s="66"/>
      <c r="B113" s="66"/>
      <c r="C113" s="66"/>
      <c r="D113" s="66"/>
      <c r="E113" s="66"/>
      <c r="F113" s="66"/>
      <c r="G113" s="66"/>
    </row>
    <row r="114" spans="1:7" x14ac:dyDescent="0.25">
      <c r="A114" s="66"/>
      <c r="B114" s="66"/>
      <c r="C114" s="66"/>
      <c r="D114" s="66"/>
      <c r="E114" s="66"/>
      <c r="F114" s="66"/>
      <c r="G114" s="66"/>
    </row>
    <row r="115" spans="1:7" x14ac:dyDescent="0.25">
      <c r="A115" s="66"/>
      <c r="B115" s="66"/>
      <c r="C115" s="66"/>
      <c r="D115" s="66"/>
      <c r="E115" s="66"/>
      <c r="F115" s="66"/>
      <c r="G115" s="66"/>
    </row>
    <row r="116" spans="1:7" x14ac:dyDescent="0.25">
      <c r="A116" s="66"/>
      <c r="B116" s="66"/>
      <c r="C116" s="66"/>
      <c r="D116" s="66"/>
      <c r="E116" s="66"/>
      <c r="F116" s="66"/>
      <c r="G116" s="66"/>
    </row>
    <row r="117" spans="1:7" x14ac:dyDescent="0.25">
      <c r="A117" s="66"/>
      <c r="B117" s="66"/>
      <c r="C117" s="66"/>
      <c r="D117" s="66"/>
      <c r="E117" s="66"/>
      <c r="F117" s="66"/>
      <c r="G117" s="66"/>
    </row>
    <row r="118" spans="1:7" x14ac:dyDescent="0.25">
      <c r="A118" s="66"/>
      <c r="B118" s="66"/>
      <c r="C118" s="66"/>
      <c r="D118" s="66"/>
      <c r="E118" s="66"/>
      <c r="F118" s="66"/>
      <c r="G118" s="66"/>
    </row>
    <row r="119" spans="1:7" x14ac:dyDescent="0.25">
      <c r="A119" s="66"/>
      <c r="B119" s="66"/>
      <c r="C119" s="66"/>
      <c r="D119" s="66"/>
      <c r="E119" s="66"/>
      <c r="F119" s="66"/>
      <c r="G119" s="66"/>
    </row>
    <row r="120" spans="1:7" x14ac:dyDescent="0.25">
      <c r="A120" s="66"/>
      <c r="B120" s="66"/>
      <c r="C120" s="66"/>
      <c r="D120" s="66"/>
      <c r="E120" s="66"/>
      <c r="F120" s="66"/>
      <c r="G120" s="66"/>
    </row>
    <row r="121" spans="1:7" x14ac:dyDescent="0.25">
      <c r="A121" s="66"/>
      <c r="B121" s="66"/>
      <c r="C121" s="66"/>
      <c r="D121" s="66"/>
      <c r="E121" s="66"/>
      <c r="F121" s="66"/>
      <c r="G121" s="66"/>
    </row>
    <row r="122" spans="1:7" x14ac:dyDescent="0.25">
      <c r="A122" s="66"/>
      <c r="B122" s="66"/>
      <c r="C122" s="66"/>
      <c r="D122" s="66"/>
      <c r="E122" s="66"/>
      <c r="F122" s="66"/>
      <c r="G122" s="66"/>
    </row>
    <row r="123" spans="1:7" x14ac:dyDescent="0.25">
      <c r="A123" s="66"/>
      <c r="B123" s="66"/>
      <c r="C123" s="66"/>
      <c r="D123" s="66"/>
      <c r="E123" s="66"/>
      <c r="F123" s="66"/>
      <c r="G123" s="66"/>
    </row>
    <row r="124" spans="1:7" x14ac:dyDescent="0.25">
      <c r="A124" s="66"/>
      <c r="B124" s="66"/>
      <c r="C124" s="66"/>
      <c r="D124" s="66"/>
      <c r="E124" s="66"/>
      <c r="F124" s="66"/>
      <c r="G124" s="66"/>
    </row>
    <row r="125" spans="1:7" x14ac:dyDescent="0.25">
      <c r="A125" s="66"/>
      <c r="B125" s="66"/>
      <c r="C125" s="66"/>
      <c r="D125" s="66"/>
      <c r="E125" s="66"/>
      <c r="F125" s="66"/>
      <c r="G125" s="66"/>
    </row>
    <row r="126" spans="1:7" x14ac:dyDescent="0.25">
      <c r="A126" s="66"/>
      <c r="B126" s="66"/>
      <c r="C126" s="66"/>
      <c r="D126" s="66"/>
      <c r="E126" s="66"/>
      <c r="F126" s="66"/>
      <c r="G126" s="66"/>
    </row>
    <row r="127" spans="1:7" x14ac:dyDescent="0.25">
      <c r="A127" s="66"/>
      <c r="B127" s="66"/>
      <c r="C127" s="66"/>
      <c r="D127" s="66"/>
      <c r="E127" s="66"/>
      <c r="F127" s="66"/>
      <c r="G127" s="66"/>
    </row>
    <row r="128" spans="1:7" x14ac:dyDescent="0.25">
      <c r="A128" s="66"/>
      <c r="B128" s="66"/>
      <c r="C128" s="66"/>
      <c r="D128" s="66"/>
      <c r="E128" s="66"/>
      <c r="F128" s="66"/>
      <c r="G128" s="66"/>
    </row>
    <row r="129" spans="1:7" x14ac:dyDescent="0.25">
      <c r="A129" s="66"/>
      <c r="B129" s="66"/>
      <c r="C129" s="66"/>
      <c r="D129" s="66"/>
      <c r="E129" s="66"/>
      <c r="F129" s="66"/>
      <c r="G129" s="66"/>
    </row>
    <row r="130" spans="1:7" x14ac:dyDescent="0.25">
      <c r="A130" s="66"/>
      <c r="B130" s="66"/>
      <c r="C130" s="66"/>
      <c r="D130" s="66"/>
      <c r="E130" s="66"/>
      <c r="F130" s="66"/>
      <c r="G130" s="66"/>
    </row>
    <row r="131" spans="1:7" x14ac:dyDescent="0.25">
      <c r="A131" s="66"/>
      <c r="B131" s="66"/>
      <c r="C131" s="66"/>
      <c r="D131" s="66"/>
      <c r="E131" s="66"/>
      <c r="F131" s="66"/>
      <c r="G131" s="66"/>
    </row>
    <row r="132" spans="1:7" x14ac:dyDescent="0.25">
      <c r="A132" s="66"/>
      <c r="B132" s="66"/>
      <c r="C132" s="66"/>
      <c r="D132" s="66"/>
      <c r="E132" s="66"/>
      <c r="F132" s="66"/>
      <c r="G132" s="66"/>
    </row>
    <row r="133" spans="1:7" x14ac:dyDescent="0.25">
      <c r="A133" s="66"/>
      <c r="B133" s="66"/>
      <c r="C133" s="66"/>
      <c r="D133" s="66"/>
      <c r="E133" s="66"/>
      <c r="F133" s="66"/>
      <c r="G133" s="66"/>
    </row>
    <row r="134" spans="1:7" x14ac:dyDescent="0.25">
      <c r="A134" s="66"/>
      <c r="B134" s="66"/>
      <c r="C134" s="66"/>
      <c r="D134" s="66"/>
      <c r="E134" s="66"/>
      <c r="F134" s="66"/>
      <c r="G134" s="66"/>
    </row>
    <row r="135" spans="1:7" x14ac:dyDescent="0.25">
      <c r="A135" s="66"/>
      <c r="B135" s="66"/>
      <c r="C135" s="66"/>
      <c r="D135" s="66"/>
      <c r="E135" s="66"/>
      <c r="F135" s="66"/>
      <c r="G135" s="66"/>
    </row>
    <row r="136" spans="1:7" x14ac:dyDescent="0.25">
      <c r="A136" s="66"/>
      <c r="B136" s="66"/>
      <c r="C136" s="66"/>
      <c r="D136" s="66"/>
      <c r="E136" s="66"/>
      <c r="F136" s="66"/>
      <c r="G136" s="66"/>
    </row>
    <row r="137" spans="1:7" x14ac:dyDescent="0.25">
      <c r="A137" s="66"/>
      <c r="B137" s="66"/>
      <c r="C137" s="66"/>
      <c r="D137" s="66"/>
      <c r="E137" s="66"/>
      <c r="F137" s="66"/>
      <c r="G137" s="66"/>
    </row>
    <row r="138" spans="1:7" x14ac:dyDescent="0.25">
      <c r="A138" s="66"/>
      <c r="B138" s="66"/>
      <c r="C138" s="66"/>
      <c r="D138" s="66"/>
      <c r="E138" s="66"/>
      <c r="F138" s="66"/>
      <c r="G138" s="66"/>
    </row>
    <row r="139" spans="1:7" x14ac:dyDescent="0.25">
      <c r="A139" s="66"/>
      <c r="B139" s="66"/>
      <c r="C139" s="66"/>
      <c r="D139" s="66"/>
      <c r="E139" s="66"/>
      <c r="F139" s="66"/>
      <c r="G139" s="66"/>
    </row>
    <row r="140" spans="1:7" x14ac:dyDescent="0.25">
      <c r="A140" s="66"/>
      <c r="B140" s="66"/>
      <c r="C140" s="66"/>
      <c r="D140" s="66"/>
      <c r="E140" s="66"/>
      <c r="F140" s="66"/>
      <c r="G140" s="66"/>
    </row>
    <row r="141" spans="1:7" x14ac:dyDescent="0.25">
      <c r="A141" s="66"/>
      <c r="B141" s="66"/>
      <c r="C141" s="66"/>
      <c r="D141" s="66"/>
      <c r="E141" s="66"/>
      <c r="F141" s="66"/>
      <c r="G141" s="66"/>
    </row>
    <row r="142" spans="1:7" x14ac:dyDescent="0.25">
      <c r="A142" s="66"/>
      <c r="B142" s="66"/>
      <c r="C142" s="66"/>
      <c r="D142" s="66"/>
      <c r="E142" s="66"/>
      <c r="F142" s="66"/>
      <c r="G142" s="66"/>
    </row>
    <row r="143" spans="1:7" x14ac:dyDescent="0.25">
      <c r="A143" s="66"/>
      <c r="B143" s="66"/>
      <c r="C143" s="66"/>
      <c r="D143" s="66"/>
      <c r="E143" s="66"/>
      <c r="F143" s="66"/>
      <c r="G143" s="66"/>
    </row>
    <row r="144" spans="1:7" x14ac:dyDescent="0.25">
      <c r="A144" s="66"/>
      <c r="B144" s="66"/>
      <c r="C144" s="66"/>
      <c r="D144" s="66"/>
      <c r="E144" s="66"/>
      <c r="F144" s="66"/>
      <c r="G144" s="66"/>
    </row>
    <row r="145" spans="1:7" x14ac:dyDescent="0.25">
      <c r="A145" s="66"/>
      <c r="B145" s="66"/>
      <c r="C145" s="66"/>
      <c r="D145" s="66"/>
      <c r="E145" s="66"/>
      <c r="F145" s="66"/>
      <c r="G145" s="66"/>
    </row>
    <row r="146" spans="1:7" x14ac:dyDescent="0.25">
      <c r="A146" s="66"/>
      <c r="B146" s="66"/>
      <c r="C146" s="66"/>
      <c r="D146" s="66"/>
      <c r="E146" s="66"/>
      <c r="F146" s="66"/>
      <c r="G146" s="66"/>
    </row>
    <row r="147" spans="1:7" x14ac:dyDescent="0.25">
      <c r="A147" s="66"/>
      <c r="B147" s="66"/>
      <c r="C147" s="66"/>
      <c r="D147" s="66"/>
      <c r="E147" s="66"/>
      <c r="F147" s="66"/>
      <c r="G147" s="66"/>
    </row>
    <row r="148" spans="1:7" x14ac:dyDescent="0.25">
      <c r="A148" s="66"/>
      <c r="B148" s="66"/>
      <c r="C148" s="66"/>
      <c r="D148" s="66"/>
      <c r="E148" s="66"/>
      <c r="F148" s="66"/>
      <c r="G148" s="66"/>
    </row>
    <row r="149" spans="1:7" x14ac:dyDescent="0.25">
      <c r="A149" s="66"/>
      <c r="B149" s="66"/>
      <c r="C149" s="66"/>
      <c r="D149" s="66"/>
      <c r="E149" s="66"/>
      <c r="F149" s="66"/>
      <c r="G149" s="66"/>
    </row>
    <row r="150" spans="1:7" x14ac:dyDescent="0.25">
      <c r="A150" s="66"/>
      <c r="B150" s="66"/>
      <c r="C150" s="66"/>
      <c r="D150" s="66"/>
      <c r="E150" s="66"/>
      <c r="F150" s="66"/>
      <c r="G150" s="66"/>
    </row>
    <row r="151" spans="1:7" x14ac:dyDescent="0.25">
      <c r="A151" s="66"/>
      <c r="B151" s="66"/>
      <c r="C151" s="66"/>
      <c r="D151" s="66"/>
      <c r="E151" s="66"/>
      <c r="F151" s="66"/>
      <c r="G151" s="66"/>
    </row>
    <row r="152" spans="1:7" x14ac:dyDescent="0.25">
      <c r="A152" s="66"/>
      <c r="B152" s="66"/>
      <c r="C152" s="66"/>
      <c r="D152" s="66"/>
      <c r="E152" s="66"/>
      <c r="F152" s="66"/>
      <c r="G152" s="66"/>
    </row>
    <row r="153" spans="1:7" x14ac:dyDescent="0.25">
      <c r="A153" s="66"/>
      <c r="B153" s="66"/>
      <c r="C153" s="66"/>
      <c r="D153" s="66"/>
      <c r="E153" s="66"/>
      <c r="F153" s="66"/>
      <c r="G153" s="66"/>
    </row>
    <row r="154" spans="1:7" x14ac:dyDescent="0.25">
      <c r="A154" s="66"/>
      <c r="B154" s="66"/>
      <c r="C154" s="66"/>
      <c r="D154" s="66"/>
      <c r="E154" s="66"/>
      <c r="F154" s="66"/>
      <c r="G154" s="66"/>
    </row>
    <row r="155" spans="1:7" x14ac:dyDescent="0.25">
      <c r="A155" s="66"/>
      <c r="B155" s="66"/>
      <c r="C155" s="66"/>
      <c r="D155" s="66"/>
      <c r="E155" s="66"/>
      <c r="F155" s="66"/>
      <c r="G155" s="66"/>
    </row>
    <row r="156" spans="1:7" x14ac:dyDescent="0.25">
      <c r="A156" s="66"/>
      <c r="B156" s="66"/>
      <c r="C156" s="66"/>
      <c r="D156" s="66"/>
      <c r="E156" s="66"/>
      <c r="F156" s="66"/>
      <c r="G156" s="66"/>
    </row>
    <row r="157" spans="1:7" x14ac:dyDescent="0.25">
      <c r="A157" s="66"/>
      <c r="B157" s="66"/>
      <c r="C157" s="66"/>
      <c r="D157" s="66"/>
      <c r="E157" s="66"/>
      <c r="F157" s="66"/>
      <c r="G157" s="66"/>
    </row>
    <row r="158" spans="1:7" x14ac:dyDescent="0.25">
      <c r="A158" s="66"/>
      <c r="B158" s="66"/>
      <c r="C158" s="66"/>
      <c r="D158" s="66"/>
      <c r="E158" s="66"/>
      <c r="F158" s="66"/>
      <c r="G158" s="66"/>
    </row>
    <row r="159" spans="1:7" x14ac:dyDescent="0.25">
      <c r="A159" s="66"/>
      <c r="B159" s="66"/>
      <c r="C159" s="66"/>
      <c r="D159" s="66"/>
      <c r="E159" s="66"/>
      <c r="F159" s="66"/>
      <c r="G159" s="66"/>
    </row>
    <row r="160" spans="1:7" x14ac:dyDescent="0.25">
      <c r="A160" s="66"/>
      <c r="B160" s="66"/>
      <c r="C160" s="66"/>
      <c r="D160" s="66"/>
      <c r="E160" s="66"/>
      <c r="F160" s="66"/>
      <c r="G160" s="66"/>
    </row>
    <row r="161" spans="1:7" x14ac:dyDescent="0.25">
      <c r="A161" s="66"/>
      <c r="B161" s="66"/>
      <c r="C161" s="66"/>
      <c r="D161" s="66"/>
      <c r="E161" s="66"/>
      <c r="F161" s="66"/>
      <c r="G161" s="66"/>
    </row>
    <row r="162" spans="1:7" x14ac:dyDescent="0.25">
      <c r="A162" s="66"/>
      <c r="B162" s="66"/>
      <c r="C162" s="66"/>
      <c r="D162" s="66"/>
      <c r="E162" s="66"/>
      <c r="F162" s="66"/>
      <c r="G162" s="66"/>
    </row>
    <row r="163" spans="1:7" x14ac:dyDescent="0.25">
      <c r="A163" s="66"/>
      <c r="B163" s="66"/>
      <c r="C163" s="66"/>
      <c r="D163" s="66"/>
      <c r="E163" s="66"/>
      <c r="F163" s="66"/>
      <c r="G163" s="66"/>
    </row>
    <row r="164" spans="1:7" x14ac:dyDescent="0.25">
      <c r="A164" s="66"/>
      <c r="B164" s="66"/>
      <c r="C164" s="66"/>
      <c r="D164" s="66"/>
      <c r="E164" s="66"/>
      <c r="F164" s="66"/>
      <c r="G164" s="66"/>
    </row>
    <row r="165" spans="1:7" x14ac:dyDescent="0.25">
      <c r="A165" s="66"/>
      <c r="B165" s="66"/>
      <c r="C165" s="66"/>
      <c r="D165" s="66"/>
      <c r="E165" s="66"/>
      <c r="F165" s="66"/>
      <c r="G165" s="66"/>
    </row>
    <row r="166" spans="1:7" x14ac:dyDescent="0.25">
      <c r="A166" s="66"/>
      <c r="B166" s="66"/>
      <c r="C166" s="66"/>
      <c r="D166" s="66"/>
      <c r="E166" s="66"/>
      <c r="F166" s="66"/>
      <c r="G166" s="66"/>
    </row>
    <row r="167" spans="1:7" x14ac:dyDescent="0.25">
      <c r="A167" s="66"/>
      <c r="B167" s="66"/>
      <c r="C167" s="66"/>
      <c r="D167" s="66"/>
      <c r="E167" s="66"/>
      <c r="F167" s="66"/>
      <c r="G167" s="66"/>
    </row>
    <row r="168" spans="1:7" x14ac:dyDescent="0.25">
      <c r="A168" s="66"/>
      <c r="B168" s="66"/>
      <c r="C168" s="66"/>
      <c r="D168" s="66"/>
      <c r="E168" s="66"/>
      <c r="F168" s="66"/>
      <c r="G168" s="66"/>
    </row>
    <row r="169" spans="1:7" x14ac:dyDescent="0.25">
      <c r="A169" s="66"/>
      <c r="B169" s="66"/>
      <c r="C169" s="66"/>
      <c r="D169" s="66"/>
      <c r="E169" s="66"/>
      <c r="F169" s="66"/>
      <c r="G169" s="66"/>
    </row>
    <row r="170" spans="1:7" x14ac:dyDescent="0.25">
      <c r="A170" s="66"/>
      <c r="B170" s="66"/>
      <c r="C170" s="66"/>
      <c r="D170" s="66"/>
      <c r="E170" s="66"/>
      <c r="F170" s="66"/>
      <c r="G170" s="66"/>
    </row>
    <row r="171" spans="1:7" x14ac:dyDescent="0.25">
      <c r="A171" s="66"/>
      <c r="B171" s="66"/>
      <c r="C171" s="66"/>
      <c r="D171" s="66"/>
      <c r="E171" s="66"/>
      <c r="F171" s="66"/>
      <c r="G171" s="66"/>
    </row>
    <row r="172" spans="1:7" x14ac:dyDescent="0.25">
      <c r="A172" s="66"/>
      <c r="B172" s="66"/>
      <c r="C172" s="66"/>
      <c r="D172" s="66"/>
      <c r="E172" s="66"/>
      <c r="F172" s="66"/>
      <c r="G172" s="66"/>
    </row>
    <row r="173" spans="1:7" x14ac:dyDescent="0.25">
      <c r="A173" s="66"/>
      <c r="B173" s="66"/>
      <c r="C173" s="66"/>
      <c r="D173" s="66"/>
      <c r="E173" s="66"/>
      <c r="F173" s="66"/>
      <c r="G173" s="66"/>
    </row>
    <row r="174" spans="1:7" x14ac:dyDescent="0.25">
      <c r="A174" s="66"/>
      <c r="B174" s="66"/>
      <c r="C174" s="66"/>
      <c r="D174" s="66"/>
      <c r="E174" s="66"/>
      <c r="F174" s="66"/>
      <c r="G174" s="66"/>
    </row>
    <row r="175" spans="1:7" x14ac:dyDescent="0.25">
      <c r="A175" s="66"/>
      <c r="B175" s="66"/>
      <c r="C175" s="66"/>
      <c r="D175" s="66"/>
      <c r="E175" s="66"/>
      <c r="F175" s="66"/>
      <c r="G175" s="66"/>
    </row>
    <row r="176" spans="1:7" x14ac:dyDescent="0.25">
      <c r="A176" s="66"/>
      <c r="B176" s="66"/>
      <c r="C176" s="66"/>
      <c r="D176" s="66"/>
      <c r="E176" s="66"/>
      <c r="F176" s="66"/>
      <c r="G176" s="66"/>
    </row>
    <row r="177" spans="1:7" x14ac:dyDescent="0.25">
      <c r="A177" s="66"/>
      <c r="B177" s="66"/>
      <c r="C177" s="66"/>
      <c r="D177" s="66"/>
      <c r="E177" s="66"/>
      <c r="F177" s="66"/>
      <c r="G177" s="66"/>
    </row>
    <row r="178" spans="1:7" x14ac:dyDescent="0.25">
      <c r="A178" s="66"/>
      <c r="B178" s="66"/>
      <c r="C178" s="66"/>
      <c r="D178" s="66"/>
      <c r="E178" s="66"/>
      <c r="F178" s="66"/>
      <c r="G178" s="66"/>
    </row>
    <row r="179" spans="1:7" x14ac:dyDescent="0.25">
      <c r="A179" s="66"/>
      <c r="B179" s="66"/>
      <c r="C179" s="66"/>
      <c r="D179" s="66"/>
      <c r="E179" s="66"/>
      <c r="F179" s="66"/>
      <c r="G179" s="66"/>
    </row>
    <row r="180" spans="1:7" x14ac:dyDescent="0.25">
      <c r="A180" s="66"/>
      <c r="B180" s="66"/>
      <c r="C180" s="66"/>
      <c r="D180" s="66"/>
      <c r="E180" s="66"/>
      <c r="F180" s="66"/>
      <c r="G180" s="66"/>
    </row>
    <row r="181" spans="1:7" x14ac:dyDescent="0.25">
      <c r="A181" s="66"/>
      <c r="B181" s="66"/>
      <c r="C181" s="66"/>
      <c r="D181" s="66"/>
      <c r="E181" s="66"/>
      <c r="F181" s="66"/>
      <c r="G181" s="66"/>
    </row>
    <row r="182" spans="1:7" x14ac:dyDescent="0.25">
      <c r="A182" s="66"/>
      <c r="B182" s="66"/>
      <c r="C182" s="66"/>
      <c r="D182" s="66"/>
      <c r="E182" s="66"/>
      <c r="F182" s="66"/>
      <c r="G182" s="66"/>
    </row>
    <row r="183" spans="1:7" x14ac:dyDescent="0.25">
      <c r="A183" s="66"/>
      <c r="B183" s="66"/>
      <c r="C183" s="66"/>
      <c r="D183" s="66"/>
      <c r="E183" s="66"/>
      <c r="F183" s="66"/>
      <c r="G183" s="66"/>
    </row>
    <row r="184" spans="1:7" x14ac:dyDescent="0.25">
      <c r="A184" s="66"/>
      <c r="B184" s="66"/>
      <c r="C184" s="66"/>
      <c r="D184" s="66"/>
      <c r="E184" s="66"/>
      <c r="F184" s="66"/>
      <c r="G184" s="66"/>
    </row>
    <row r="185" spans="1:7" x14ac:dyDescent="0.25">
      <c r="A185" s="66"/>
      <c r="B185" s="66"/>
      <c r="C185" s="66"/>
      <c r="D185" s="66"/>
      <c r="E185" s="66"/>
      <c r="F185" s="66"/>
      <c r="G185" s="66"/>
    </row>
    <row r="186" spans="1:7" x14ac:dyDescent="0.25">
      <c r="A186" s="66"/>
      <c r="B186" s="66"/>
      <c r="C186" s="66"/>
      <c r="D186" s="66"/>
      <c r="E186" s="66"/>
      <c r="F186" s="66"/>
      <c r="G186" s="66"/>
    </row>
    <row r="187" spans="1:7" x14ac:dyDescent="0.25">
      <c r="A187" s="66"/>
      <c r="B187" s="66"/>
      <c r="C187" s="66"/>
      <c r="D187" s="66"/>
      <c r="E187" s="66"/>
      <c r="F187" s="66"/>
      <c r="G187" s="66"/>
    </row>
    <row r="188" spans="1:7" x14ac:dyDescent="0.25">
      <c r="A188" s="66"/>
      <c r="B188" s="66"/>
      <c r="C188" s="66"/>
      <c r="D188" s="66"/>
      <c r="E188" s="66"/>
      <c r="F188" s="66"/>
      <c r="G188" s="66"/>
    </row>
    <row r="189" spans="1:7" x14ac:dyDescent="0.25">
      <c r="A189" s="66"/>
      <c r="B189" s="66"/>
      <c r="C189" s="66"/>
      <c r="D189" s="66"/>
      <c r="E189" s="66"/>
      <c r="F189" s="66"/>
      <c r="G189" s="66"/>
    </row>
    <row r="190" spans="1:7" x14ac:dyDescent="0.25">
      <c r="A190" s="66"/>
      <c r="B190" s="66"/>
      <c r="C190" s="66"/>
      <c r="D190" s="66"/>
      <c r="E190" s="66"/>
      <c r="F190" s="66"/>
      <c r="G190" s="66"/>
    </row>
    <row r="191" spans="1:7" x14ac:dyDescent="0.25">
      <c r="A191" s="66"/>
      <c r="B191" s="66"/>
      <c r="C191" s="66"/>
      <c r="D191" s="66"/>
      <c r="E191" s="66"/>
      <c r="F191" s="66"/>
      <c r="G191" s="66"/>
    </row>
    <row r="192" spans="1:7" x14ac:dyDescent="0.25">
      <c r="A192" s="66"/>
      <c r="B192" s="66"/>
      <c r="C192" s="66"/>
      <c r="D192" s="66"/>
      <c r="E192" s="66"/>
      <c r="F192" s="66"/>
      <c r="G192" s="66"/>
    </row>
    <row r="193" spans="1:7" x14ac:dyDescent="0.25">
      <c r="A193" s="66"/>
      <c r="B193" s="66"/>
      <c r="C193" s="66"/>
      <c r="D193" s="66"/>
      <c r="E193" s="66"/>
      <c r="F193" s="66"/>
      <c r="G193" s="66"/>
    </row>
    <row r="194" spans="1:7" x14ac:dyDescent="0.25">
      <c r="A194" s="66"/>
      <c r="B194" s="66"/>
      <c r="C194" s="66"/>
      <c r="D194" s="66"/>
      <c r="E194" s="66"/>
      <c r="F194" s="66"/>
      <c r="G194" s="66"/>
    </row>
    <row r="195" spans="1:7" x14ac:dyDescent="0.25">
      <c r="A195" s="66"/>
      <c r="B195" s="66"/>
      <c r="C195" s="66"/>
      <c r="D195" s="66"/>
      <c r="E195" s="66"/>
      <c r="F195" s="66"/>
      <c r="G195" s="66"/>
    </row>
    <row r="196" spans="1:7" x14ac:dyDescent="0.25">
      <c r="A196" s="66"/>
      <c r="B196" s="66"/>
      <c r="C196" s="66"/>
      <c r="D196" s="66"/>
      <c r="E196" s="66"/>
      <c r="F196" s="66"/>
      <c r="G196" s="66"/>
    </row>
    <row r="197" spans="1:7" x14ac:dyDescent="0.25">
      <c r="A197" s="66"/>
      <c r="B197" s="66"/>
      <c r="C197" s="66"/>
      <c r="D197" s="66"/>
      <c r="E197" s="66"/>
      <c r="F197" s="66"/>
      <c r="G197" s="66"/>
    </row>
    <row r="198" spans="1:7" x14ac:dyDescent="0.25">
      <c r="A198" s="66"/>
      <c r="B198" s="66"/>
      <c r="C198" s="66"/>
      <c r="D198" s="66"/>
      <c r="E198" s="66"/>
      <c r="F198" s="66"/>
      <c r="G198" s="66"/>
    </row>
    <row r="199" spans="1:7" x14ac:dyDescent="0.25">
      <c r="A199" s="66"/>
      <c r="B199" s="66"/>
      <c r="C199" s="66"/>
      <c r="D199" s="66"/>
      <c r="E199" s="66"/>
      <c r="F199" s="66"/>
      <c r="G199" s="66"/>
    </row>
  </sheetData>
  <sheetProtection password="CC06" sheet="1" objects="1" scenarios="1" formatCells="0" formatColumns="0" formatRows="0" insertColumns="0" insertRows="0" insertHyperlinks="0" deleteColumns="0" deleteRows="0" sort="0" autoFilter="0" pivotTables="0"/>
  <mergeCells count="59">
    <mergeCell ref="B70:D70"/>
    <mergeCell ref="B71:D71"/>
    <mergeCell ref="B72:D72"/>
    <mergeCell ref="B73:D73"/>
    <mergeCell ref="B64:D64"/>
    <mergeCell ref="B65:D65"/>
    <mergeCell ref="B66:D66"/>
    <mergeCell ref="B67:D67"/>
    <mergeCell ref="B68:D68"/>
    <mergeCell ref="B69:D69"/>
    <mergeCell ref="B22:D22"/>
    <mergeCell ref="B23:D23"/>
    <mergeCell ref="B63:D63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51:D51"/>
    <mergeCell ref="B50:D50"/>
    <mergeCell ref="B24:D24"/>
    <mergeCell ref="B25:D25"/>
    <mergeCell ref="B26:D26"/>
    <mergeCell ref="B27:D27"/>
    <mergeCell ref="A44:F44"/>
    <mergeCell ref="B28:D28"/>
    <mergeCell ref="A45:F45"/>
    <mergeCell ref="B47:D47"/>
    <mergeCell ref="B48:D48"/>
    <mergeCell ref="B49:D49"/>
    <mergeCell ref="A37:B37"/>
    <mergeCell ref="E37:G39"/>
    <mergeCell ref="A38:B38"/>
    <mergeCell ref="E41:G41"/>
    <mergeCell ref="E42:G42"/>
    <mergeCell ref="B19:D19"/>
    <mergeCell ref="B21:D21"/>
    <mergeCell ref="B16:D16"/>
    <mergeCell ref="B17:D17"/>
    <mergeCell ref="B18:D18"/>
    <mergeCell ref="B20:D20"/>
    <mergeCell ref="B11:D11"/>
    <mergeCell ref="B12:D12"/>
    <mergeCell ref="B13:D13"/>
    <mergeCell ref="B14:D14"/>
    <mergeCell ref="B15:D15"/>
    <mergeCell ref="B10:D10"/>
    <mergeCell ref="A8:F8"/>
    <mergeCell ref="A1:B1"/>
    <mergeCell ref="E1:G3"/>
    <mergeCell ref="A2:B2"/>
    <mergeCell ref="E5:G5"/>
    <mergeCell ref="A7:F7"/>
  </mergeCells>
  <pageMargins left="0.70866141732283472" right="0.70866141732283472" top="0.74803149606299213" bottom="0.74803149606299213" header="0.31496062992125984" footer="0.31496062992125984"/>
  <pageSetup paperSize="9" scale="95" orientation="portrait" blackAndWhite="1" r:id="rId1"/>
  <rowBreaks count="1" manualBreakCount="1">
    <brk id="3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Éves beszámoló</vt:lpstr>
      <vt:lpstr>Leírás,Alapadatok</vt:lpstr>
      <vt:lpstr>Mérleg</vt:lpstr>
      <vt:lpstr>EK_Összktg</vt:lpstr>
      <vt:lpstr>EK_Forgalmi ktg</vt:lpstr>
      <vt:lpstr>'EK_Forgalmi ktg'!Nyomtatási_terület</vt:lpstr>
      <vt:lpstr>EK_Összktg!Nyomtatási_terület</vt:lpstr>
      <vt:lpstr>Mérleg!Nyomtatási_terület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Zoli</dc:creator>
  <cp:lastModifiedBy>Wágner Gabriella</cp:lastModifiedBy>
  <cp:lastPrinted>2018-07-26T09:45:15Z</cp:lastPrinted>
  <dcterms:created xsi:type="dcterms:W3CDTF">2015-07-14T11:29:47Z</dcterms:created>
  <dcterms:modified xsi:type="dcterms:W3CDTF">2018-08-16T12:52:14Z</dcterms:modified>
</cp:coreProperties>
</file>