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Kozgazdasagi\polgar.anita\asztal\Maradvány\"/>
    </mc:Choice>
  </mc:AlternateContent>
  <xr:revisionPtr revIDLastSave="0" documentId="12_ncr:500000_{259235DF-2472-4021-A6D2-57B4E3A0117F}" xr6:coauthVersionLast="31" xr6:coauthVersionMax="31" xr10:uidLastSave="{00000000-0000-0000-0000-000000000000}"/>
  <bookViews>
    <workbookView xWindow="0" yWindow="0" windowWidth="28800" windowHeight="11625" tabRatio="597" xr2:uid="{00000000-000D-0000-FFFF-FFFF00000000}"/>
  </bookViews>
  <sheets>
    <sheet name="07ű_maradvány összesen" sheetId="45" r:id="rId1"/>
    <sheet name="intézményi_pmar" sheetId="64" r:id="rId2"/>
    <sheet name="pmkötvall" sheetId="59" r:id="rId3"/>
  </sheets>
  <externalReferences>
    <externalReference r:id="rId4"/>
    <externalReference r:id="rId5"/>
  </externalReferences>
  <definedNames>
    <definedName name="áfaössz16">#REF!</definedName>
    <definedName name="besz">#REF!</definedName>
    <definedName name="bk">#REF!</definedName>
    <definedName name="cel_c">#REF!</definedName>
    <definedName name="cel_g">#REF!</definedName>
    <definedName name="cel_k">#REF!</definedName>
    <definedName name="cel_m">#REF!</definedName>
    <definedName name="cel_p">#REF!</definedName>
    <definedName name="css" localSheetId="0">#REF!</definedName>
    <definedName name="css" localSheetId="1">#REF!</definedName>
    <definedName name="css" localSheetId="2">#REF!</definedName>
    <definedName name="css">#REF!</definedName>
    <definedName name="css_k">[1]Családsegítés!$C$27:$C$86</definedName>
    <definedName name="css_k_" localSheetId="0">#REF!</definedName>
    <definedName name="css_k_" localSheetId="1">#REF!</definedName>
    <definedName name="css_k_" localSheetId="2">#REF!</definedName>
    <definedName name="css_k_">#REF!</definedName>
    <definedName name="d">#REF!</definedName>
    <definedName name="feljéc" localSheetId="2">#REF!</definedName>
    <definedName name="feljéc">#REF!</definedName>
    <definedName name="ffff" localSheetId="0">#REF!</definedName>
    <definedName name="ffff" localSheetId="2">#REF!</definedName>
    <definedName name="ffff">#REF!</definedName>
    <definedName name="g">#REF!</definedName>
    <definedName name="gyj" localSheetId="0">#REF!</definedName>
    <definedName name="gyj" localSheetId="1">#REF!</definedName>
    <definedName name="gyj" localSheetId="2">#REF!</definedName>
    <definedName name="gyj">#REF!</definedName>
    <definedName name="gyj_k">[1]Gyermekjóléti!$C$27:$C$86</definedName>
    <definedName name="gyj_k_" localSheetId="0">#REF!</definedName>
    <definedName name="gyj_k_" localSheetId="1">#REF!</definedName>
    <definedName name="gyj_k_" localSheetId="2">#REF!</definedName>
    <definedName name="gyj_k_">#REF!</definedName>
    <definedName name="gyj_kl">#REF!</definedName>
    <definedName name="k">#REF!</definedName>
    <definedName name="kjz" localSheetId="0">#REF!</definedName>
    <definedName name="kjz" localSheetId="1">#REF!</definedName>
    <definedName name="kjz" localSheetId="2">#REF!</definedName>
    <definedName name="kjz">#REF!</definedName>
    <definedName name="kjz_k">[1]körjegyzőség!$C$9:$C$28</definedName>
    <definedName name="kjz_k_" localSheetId="0">#REF!</definedName>
    <definedName name="kjz_k_" localSheetId="1">#REF!</definedName>
    <definedName name="kjz_k_" localSheetId="2">#REF!</definedName>
    <definedName name="kjz_k_">#REF!</definedName>
    <definedName name="klj">#REF!</definedName>
    <definedName name="klj_k_">#REF!</definedName>
    <definedName name="nev_c" localSheetId="0">#REF!</definedName>
    <definedName name="nev_c" localSheetId="1">#REF!</definedName>
    <definedName name="nev_c" localSheetId="2">#REF!</definedName>
    <definedName name="nev_c">#REF!</definedName>
    <definedName name="nev_g" localSheetId="0">#REF!</definedName>
    <definedName name="nev_g" localSheetId="1">#REF!</definedName>
    <definedName name="nev_g" localSheetId="2">#REF!</definedName>
    <definedName name="nev_g">#REF!</definedName>
    <definedName name="nev_k" localSheetId="0">#REF!</definedName>
    <definedName name="nev_k" localSheetId="2">#REF!</definedName>
    <definedName name="nev_k">#REF!</definedName>
    <definedName name="normatíva">[2]Családsegítés!$C$27:$C$86</definedName>
    <definedName name="_xlnm.Print_Titles" localSheetId="1">intézményi_pmar!$A:$A,intézményi_pmar!$1:$10</definedName>
    <definedName name="_xlnm.Print_Area" localSheetId="0">'07ű_maradvány összesen'!$A$4:$F$31</definedName>
    <definedName name="_xlnm.Print_Area" localSheetId="1">intézményi_pmar!$A$1:$R$57</definedName>
    <definedName name="_xlnm.Print_Area" localSheetId="2">pmkötvall!$B$1:$H$35</definedName>
    <definedName name="polg" localSheetId="1">#REF!</definedName>
    <definedName name="polg">#REF!</definedName>
    <definedName name="polg.hiv." localSheetId="1">#REF!</definedName>
    <definedName name="polg.hiv.">#REF!</definedName>
    <definedName name="polg.hiv.2" localSheetId="1">#REF!</definedName>
    <definedName name="polg.hiv.2">#REF!</definedName>
    <definedName name="x" localSheetId="0">#REF!</definedName>
    <definedName name="x" localSheetId="1">#REF!</definedName>
    <definedName name="x" localSheetId="2">#REF!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V56" i="64" l="1"/>
  <c r="R56" i="64"/>
  <c r="N56" i="64"/>
  <c r="S56" i="64" s="1"/>
  <c r="H56" i="64"/>
  <c r="D56" i="64"/>
  <c r="W56" i="64" s="1"/>
  <c r="X56" i="64" s="1"/>
  <c r="V55" i="64"/>
  <c r="R55" i="64"/>
  <c r="N55" i="64"/>
  <c r="S55" i="64" s="1"/>
  <c r="H55" i="64"/>
  <c r="D55" i="64"/>
  <c r="W55" i="64" s="1"/>
  <c r="X55" i="64" s="1"/>
  <c r="Q51" i="64"/>
  <c r="P51" i="64"/>
  <c r="O51" i="64"/>
  <c r="M51" i="64"/>
  <c r="L51" i="64"/>
  <c r="J51" i="64"/>
  <c r="I51" i="64"/>
  <c r="G51" i="64"/>
  <c r="F51" i="64"/>
  <c r="E51" i="64"/>
  <c r="V51" i="64" s="1"/>
  <c r="X51" i="64" s="1"/>
  <c r="C51" i="64"/>
  <c r="B51" i="64"/>
  <c r="V50" i="64"/>
  <c r="X50" i="64" s="1"/>
  <c r="S50" i="64"/>
  <c r="R50" i="64"/>
  <c r="N50" i="64"/>
  <c r="H50" i="64"/>
  <c r="D50" i="64"/>
  <c r="W50" i="64" s="1"/>
  <c r="V49" i="64"/>
  <c r="R49" i="64"/>
  <c r="R51" i="64" s="1"/>
  <c r="K49" i="64"/>
  <c r="N49" i="64" s="1"/>
  <c r="H49" i="64"/>
  <c r="H51" i="64" s="1"/>
  <c r="D49" i="64"/>
  <c r="D51" i="64" s="1"/>
  <c r="W51" i="64" s="1"/>
  <c r="W48" i="64"/>
  <c r="V48" i="64"/>
  <c r="X48" i="64" s="1"/>
  <c r="S48" i="64"/>
  <c r="Q47" i="64"/>
  <c r="P47" i="64"/>
  <c r="O47" i="64"/>
  <c r="M47" i="64"/>
  <c r="L47" i="64"/>
  <c r="K47" i="64"/>
  <c r="J47" i="64"/>
  <c r="I47" i="64"/>
  <c r="H47" i="64"/>
  <c r="G47" i="64"/>
  <c r="F47" i="64"/>
  <c r="E47" i="64"/>
  <c r="V47" i="64" s="1"/>
  <c r="C47" i="64"/>
  <c r="B47" i="64"/>
  <c r="W46" i="64"/>
  <c r="X46" i="64" s="1"/>
  <c r="V46" i="64"/>
  <c r="R46" i="64"/>
  <c r="R47" i="64" s="1"/>
  <c r="N46" i="64"/>
  <c r="N47" i="64" s="1"/>
  <c r="S47" i="64" s="1"/>
  <c r="H46" i="64"/>
  <c r="D46" i="64"/>
  <c r="D47" i="64" s="1"/>
  <c r="W47" i="64" s="1"/>
  <c r="W45" i="64"/>
  <c r="X45" i="64" s="1"/>
  <c r="V45" i="64"/>
  <c r="S45" i="64"/>
  <c r="R44" i="64"/>
  <c r="Q44" i="64"/>
  <c r="Q52" i="64" s="1"/>
  <c r="P44" i="64"/>
  <c r="O44" i="64"/>
  <c r="M44" i="64"/>
  <c r="L44" i="64"/>
  <c r="J44" i="64"/>
  <c r="J52" i="64" s="1"/>
  <c r="I44" i="64"/>
  <c r="I52" i="64" s="1"/>
  <c r="I54" i="64" s="1"/>
  <c r="I57" i="64" s="1"/>
  <c r="G44" i="64"/>
  <c r="F44" i="64"/>
  <c r="E44" i="64"/>
  <c r="V44" i="64" s="1"/>
  <c r="C44" i="64"/>
  <c r="B44" i="64"/>
  <c r="B52" i="64" s="1"/>
  <c r="B54" i="64" s="1"/>
  <c r="B57" i="64" s="1"/>
  <c r="V43" i="64"/>
  <c r="R43" i="64"/>
  <c r="N43" i="64"/>
  <c r="N44" i="64" s="1"/>
  <c r="K43" i="64"/>
  <c r="K44" i="64" s="1"/>
  <c r="H43" i="64"/>
  <c r="S43" i="64" s="1"/>
  <c r="D43" i="64"/>
  <c r="D44" i="64" s="1"/>
  <c r="W44" i="64" s="1"/>
  <c r="X42" i="64"/>
  <c r="W42" i="64"/>
  <c r="V42" i="64"/>
  <c r="S42" i="64"/>
  <c r="V41" i="64"/>
  <c r="Q41" i="64"/>
  <c r="P41" i="64"/>
  <c r="P52" i="64" s="1"/>
  <c r="P54" i="64" s="1"/>
  <c r="P57" i="64" s="1"/>
  <c r="O41" i="64"/>
  <c r="O52" i="64" s="1"/>
  <c r="M41" i="64"/>
  <c r="M52" i="64" s="1"/>
  <c r="M54" i="64" s="1"/>
  <c r="M57" i="64" s="1"/>
  <c r="L41" i="64"/>
  <c r="L52" i="64" s="1"/>
  <c r="K41" i="64"/>
  <c r="J41" i="64"/>
  <c r="I41" i="64"/>
  <c r="G41" i="64"/>
  <c r="G52" i="64" s="1"/>
  <c r="F41" i="64"/>
  <c r="F52" i="64" s="1"/>
  <c r="F54" i="64" s="1"/>
  <c r="F57" i="64" s="1"/>
  <c r="E41" i="64"/>
  <c r="E52" i="64" s="1"/>
  <c r="D41" i="64"/>
  <c r="C41" i="64"/>
  <c r="C52" i="64" s="1"/>
  <c r="C54" i="64" s="1"/>
  <c r="C57" i="64" s="1"/>
  <c r="B41" i="64"/>
  <c r="V40" i="64"/>
  <c r="R40" i="64"/>
  <c r="N40" i="64"/>
  <c r="S40" i="64" s="1"/>
  <c r="H40" i="64"/>
  <c r="D40" i="64"/>
  <c r="W40" i="64" s="1"/>
  <c r="V39" i="64"/>
  <c r="X39" i="64" s="1"/>
  <c r="R39" i="64"/>
  <c r="N39" i="64"/>
  <c r="S39" i="64" s="1"/>
  <c r="H39" i="64"/>
  <c r="D39" i="64"/>
  <c r="W39" i="64" s="1"/>
  <c r="V38" i="64"/>
  <c r="R38" i="64"/>
  <c r="N38" i="64"/>
  <c r="S38" i="64" s="1"/>
  <c r="H38" i="64"/>
  <c r="D38" i="64"/>
  <c r="W38" i="64" s="1"/>
  <c r="V37" i="64"/>
  <c r="R37" i="64"/>
  <c r="N37" i="64"/>
  <c r="S37" i="64" s="1"/>
  <c r="H37" i="64"/>
  <c r="D37" i="64"/>
  <c r="W37" i="64" s="1"/>
  <c r="V36" i="64"/>
  <c r="X36" i="64" s="1"/>
  <c r="R36" i="64"/>
  <c r="R41" i="64" s="1"/>
  <c r="R52" i="64" s="1"/>
  <c r="R54" i="64" s="1"/>
  <c r="R57" i="64" s="1"/>
  <c r="N36" i="64"/>
  <c r="N41" i="64" s="1"/>
  <c r="H36" i="64"/>
  <c r="H41" i="64" s="1"/>
  <c r="D36" i="64"/>
  <c r="W36" i="64" s="1"/>
  <c r="W35" i="64"/>
  <c r="V35" i="64"/>
  <c r="X35" i="64" s="1"/>
  <c r="S35" i="64"/>
  <c r="W34" i="64"/>
  <c r="V34" i="64"/>
  <c r="X34" i="64" s="1"/>
  <c r="S34" i="64"/>
  <c r="M32" i="64"/>
  <c r="M33" i="64" s="1"/>
  <c r="M53" i="64" s="1"/>
  <c r="F32" i="64"/>
  <c r="F33" i="64" s="1"/>
  <c r="F53" i="64" s="1"/>
  <c r="E32" i="64"/>
  <c r="E33" i="64" s="1"/>
  <c r="V31" i="64"/>
  <c r="X31" i="64" s="1"/>
  <c r="S31" i="64"/>
  <c r="R31" i="64"/>
  <c r="N31" i="64"/>
  <c r="H31" i="64"/>
  <c r="D31" i="64"/>
  <c r="W31" i="64" s="1"/>
  <c r="R30" i="64"/>
  <c r="R32" i="64" s="1"/>
  <c r="R33" i="64" s="1"/>
  <c r="R53" i="64" s="1"/>
  <c r="Q30" i="64"/>
  <c r="Q32" i="64" s="1"/>
  <c r="Q33" i="64" s="1"/>
  <c r="Q53" i="64" s="1"/>
  <c r="P30" i="64"/>
  <c r="P32" i="64" s="1"/>
  <c r="P33" i="64" s="1"/>
  <c r="P53" i="64" s="1"/>
  <c r="O30" i="64"/>
  <c r="O32" i="64" s="1"/>
  <c r="O33" i="64" s="1"/>
  <c r="O53" i="64" s="1"/>
  <c r="M30" i="64"/>
  <c r="L30" i="64"/>
  <c r="L32" i="64" s="1"/>
  <c r="L33" i="64" s="1"/>
  <c r="L53" i="64" s="1"/>
  <c r="K30" i="64"/>
  <c r="K32" i="64" s="1"/>
  <c r="K33" i="64" s="1"/>
  <c r="K53" i="64" s="1"/>
  <c r="J30" i="64"/>
  <c r="J32" i="64" s="1"/>
  <c r="J33" i="64" s="1"/>
  <c r="J53" i="64" s="1"/>
  <c r="I30" i="64"/>
  <c r="I32" i="64" s="1"/>
  <c r="I33" i="64" s="1"/>
  <c r="I53" i="64" s="1"/>
  <c r="G30" i="64"/>
  <c r="G32" i="64" s="1"/>
  <c r="G33" i="64" s="1"/>
  <c r="G53" i="64" s="1"/>
  <c r="F30" i="64"/>
  <c r="E30" i="64"/>
  <c r="V30" i="64" s="1"/>
  <c r="C30" i="64"/>
  <c r="C32" i="64" s="1"/>
  <c r="C33" i="64" s="1"/>
  <c r="C53" i="64" s="1"/>
  <c r="B30" i="64"/>
  <c r="B32" i="64" s="1"/>
  <c r="B33" i="64" s="1"/>
  <c r="B53" i="64" s="1"/>
  <c r="V29" i="64"/>
  <c r="X29" i="64" s="1"/>
  <c r="R29" i="64"/>
  <c r="N29" i="64"/>
  <c r="S29" i="64" s="1"/>
  <c r="H29" i="64"/>
  <c r="D29" i="64"/>
  <c r="W29" i="64" s="1"/>
  <c r="V28" i="64"/>
  <c r="X28" i="64" s="1"/>
  <c r="R28" i="64"/>
  <c r="N28" i="64"/>
  <c r="S28" i="64" s="1"/>
  <c r="H28" i="64"/>
  <c r="D28" i="64"/>
  <c r="W28" i="64" s="1"/>
  <c r="V27" i="64"/>
  <c r="R27" i="64"/>
  <c r="N27" i="64"/>
  <c r="S27" i="64" s="1"/>
  <c r="H27" i="64"/>
  <c r="D27" i="64"/>
  <c r="W27" i="64" s="1"/>
  <c r="V26" i="64"/>
  <c r="X26" i="64" s="1"/>
  <c r="R26" i="64"/>
  <c r="N26" i="64"/>
  <c r="S26" i="64" s="1"/>
  <c r="H26" i="64"/>
  <c r="D26" i="64"/>
  <c r="W26" i="64" s="1"/>
  <c r="V25" i="64"/>
  <c r="R25" i="64"/>
  <c r="N25" i="64"/>
  <c r="S25" i="64" s="1"/>
  <c r="H25" i="64"/>
  <c r="D25" i="64"/>
  <c r="W25" i="64" s="1"/>
  <c r="V24" i="64"/>
  <c r="R24" i="64"/>
  <c r="N24" i="64"/>
  <c r="S24" i="64" s="1"/>
  <c r="H24" i="64"/>
  <c r="D24" i="64"/>
  <c r="W24" i="64" s="1"/>
  <c r="V23" i="64"/>
  <c r="X23" i="64" s="1"/>
  <c r="R23" i="64"/>
  <c r="N23" i="64"/>
  <c r="S23" i="64" s="1"/>
  <c r="H23" i="64"/>
  <c r="D23" i="64"/>
  <c r="W23" i="64" s="1"/>
  <c r="V22" i="64"/>
  <c r="R22" i="64"/>
  <c r="N22" i="64"/>
  <c r="S22" i="64" s="1"/>
  <c r="H22" i="64"/>
  <c r="D22" i="64"/>
  <c r="W22" i="64" s="1"/>
  <c r="V21" i="64"/>
  <c r="X21" i="64" s="1"/>
  <c r="R21" i="64"/>
  <c r="N21" i="64"/>
  <c r="S21" i="64" s="1"/>
  <c r="H21" i="64"/>
  <c r="D21" i="64"/>
  <c r="W21" i="64" s="1"/>
  <c r="V20" i="64"/>
  <c r="R20" i="64"/>
  <c r="N20" i="64"/>
  <c r="S20" i="64" s="1"/>
  <c r="H20" i="64"/>
  <c r="D20" i="64"/>
  <c r="W20" i="64" s="1"/>
  <c r="X20" i="64" s="1"/>
  <c r="V19" i="64"/>
  <c r="R19" i="64"/>
  <c r="N19" i="64"/>
  <c r="S19" i="64" s="1"/>
  <c r="H19" i="64"/>
  <c r="D19" i="64"/>
  <c r="W19" i="64" s="1"/>
  <c r="X19" i="64" s="1"/>
  <c r="V18" i="64"/>
  <c r="R18" i="64"/>
  <c r="N18" i="64"/>
  <c r="S18" i="64" s="1"/>
  <c r="H18" i="64"/>
  <c r="D18" i="64"/>
  <c r="W18" i="64" s="1"/>
  <c r="X18" i="64" s="1"/>
  <c r="V17" i="64"/>
  <c r="R17" i="64"/>
  <c r="N17" i="64"/>
  <c r="S17" i="64" s="1"/>
  <c r="H17" i="64"/>
  <c r="D17" i="64"/>
  <c r="W17" i="64" s="1"/>
  <c r="X17" i="64" s="1"/>
  <c r="V16" i="64"/>
  <c r="R16" i="64"/>
  <c r="N16" i="64"/>
  <c r="S16" i="64" s="1"/>
  <c r="H16" i="64"/>
  <c r="D16" i="64"/>
  <c r="W16" i="64" s="1"/>
  <c r="X16" i="64" s="1"/>
  <c r="V15" i="64"/>
  <c r="R15" i="64"/>
  <c r="N15" i="64"/>
  <c r="S15" i="64" s="1"/>
  <c r="H15" i="64"/>
  <c r="D15" i="64"/>
  <c r="W15" i="64" s="1"/>
  <c r="X15" i="64" s="1"/>
  <c r="V14" i="64"/>
  <c r="R14" i="64"/>
  <c r="N14" i="64"/>
  <c r="H14" i="64"/>
  <c r="S14" i="64" s="1"/>
  <c r="D14" i="64"/>
  <c r="W14" i="64" s="1"/>
  <c r="X14" i="64" s="1"/>
  <c r="V13" i="64"/>
  <c r="X13" i="64" s="1"/>
  <c r="R13" i="64"/>
  <c r="N13" i="64"/>
  <c r="S13" i="64" s="1"/>
  <c r="H13" i="64"/>
  <c r="D13" i="64"/>
  <c r="W13" i="64" s="1"/>
  <c r="V12" i="64"/>
  <c r="X12" i="64" s="1"/>
  <c r="R12" i="64"/>
  <c r="N12" i="64"/>
  <c r="N30" i="64" s="1"/>
  <c r="H12" i="64"/>
  <c r="H30" i="64" s="1"/>
  <c r="H32" i="64" s="1"/>
  <c r="H33" i="64" s="1"/>
  <c r="H53" i="64" s="1"/>
  <c r="D12" i="64"/>
  <c r="W12" i="64" s="1"/>
  <c r="X47" i="64" l="1"/>
  <c r="N51" i="64"/>
  <c r="S51" i="64" s="1"/>
  <c r="S49" i="64"/>
  <c r="E54" i="64"/>
  <c r="V52" i="64"/>
  <c r="O54" i="64"/>
  <c r="O57" i="64" s="1"/>
  <c r="X44" i="64"/>
  <c r="Q54" i="64"/>
  <c r="Q57" i="64" s="1"/>
  <c r="X25" i="64"/>
  <c r="X38" i="64"/>
  <c r="G54" i="64"/>
  <c r="G57" i="64" s="1"/>
  <c r="S41" i="64"/>
  <c r="N52" i="64"/>
  <c r="L54" i="64"/>
  <c r="L57" i="64" s="1"/>
  <c r="S30" i="64"/>
  <c r="N32" i="64"/>
  <c r="S44" i="64"/>
  <c r="D52" i="64"/>
  <c r="X27" i="64"/>
  <c r="X40" i="64"/>
  <c r="J54" i="64"/>
  <c r="J57" i="64" s="1"/>
  <c r="X22" i="64"/>
  <c r="V33" i="64"/>
  <c r="E53" i="64"/>
  <c r="V53" i="64" s="1"/>
  <c r="X24" i="64"/>
  <c r="H52" i="64"/>
  <c r="H54" i="64" s="1"/>
  <c r="H57" i="64" s="1"/>
  <c r="X37" i="64"/>
  <c r="V32" i="64"/>
  <c r="W43" i="64"/>
  <c r="X43" i="64" s="1"/>
  <c r="H44" i="64"/>
  <c r="D30" i="64"/>
  <c r="W41" i="64"/>
  <c r="X41" i="64" s="1"/>
  <c r="W49" i="64"/>
  <c r="X49" i="64" s="1"/>
  <c r="S36" i="64"/>
  <c r="S12" i="64"/>
  <c r="K51" i="64"/>
  <c r="K52" i="64" s="1"/>
  <c r="K54" i="64" s="1"/>
  <c r="K57" i="64" s="1"/>
  <c r="S46" i="64"/>
  <c r="V54" i="64" l="1"/>
  <c r="E57" i="64"/>
  <c r="S52" i="64"/>
  <c r="W52" i="64"/>
  <c r="X52" i="64" s="1"/>
  <c r="W30" i="64"/>
  <c r="X30" i="64" s="1"/>
  <c r="D32" i="64"/>
  <c r="N33" i="64"/>
  <c r="S32" i="64"/>
  <c r="S33" i="64" l="1"/>
  <c r="N53" i="64"/>
  <c r="V57" i="64"/>
  <c r="H58" i="64"/>
  <c r="D33" i="64"/>
  <c r="W32" i="64"/>
  <c r="X32" i="64" s="1"/>
  <c r="W33" i="64" l="1"/>
  <c r="X33" i="64" s="1"/>
  <c r="D53" i="64"/>
  <c r="S53" i="64"/>
  <c r="N54" i="64"/>
  <c r="N57" i="64" l="1"/>
  <c r="S54" i="64"/>
  <c r="W53" i="64"/>
  <c r="X53" i="64" s="1"/>
  <c r="D54" i="64"/>
  <c r="R58" i="64" l="1"/>
  <c r="S57" i="64"/>
  <c r="W54" i="64"/>
  <c r="X54" i="64" s="1"/>
  <c r="D57" i="64"/>
  <c r="W57" i="64" s="1"/>
  <c r="X57" i="64" s="1"/>
  <c r="G28" i="45" l="1"/>
  <c r="G27" i="45"/>
  <c r="E19" i="59" l="1"/>
  <c r="E39" i="59" l="1"/>
  <c r="D39" i="59"/>
  <c r="F39" i="59" l="1"/>
  <c r="F40" i="59" s="1"/>
  <c r="E29" i="45" l="1"/>
  <c r="E28" i="45"/>
  <c r="E27" i="45"/>
  <c r="D23" i="45"/>
  <c r="C23" i="45"/>
  <c r="E22" i="45"/>
  <c r="E21" i="45"/>
  <c r="D20" i="45"/>
  <c r="D24" i="45" s="1"/>
  <c r="C20" i="45"/>
  <c r="E19" i="45"/>
  <c r="E18" i="45"/>
  <c r="D16" i="45"/>
  <c r="C16" i="45"/>
  <c r="E15" i="45"/>
  <c r="E14" i="45"/>
  <c r="D13" i="45"/>
  <c r="C13" i="45"/>
  <c r="E12" i="45"/>
  <c r="E11" i="45"/>
  <c r="D17" i="45" l="1"/>
  <c r="D25" i="45" s="1"/>
  <c r="E26" i="45" s="1"/>
  <c r="E16" i="45"/>
  <c r="E20" i="45"/>
  <c r="E23" i="45"/>
  <c r="C17" i="45"/>
  <c r="E13" i="45"/>
  <c r="C24" i="45"/>
  <c r="E24" i="45" s="1"/>
  <c r="E17" i="45" l="1"/>
  <c r="C25" i="45"/>
  <c r="E25" i="45" s="1"/>
  <c r="H32" i="59" l="1"/>
  <c r="D32" i="59" l="1"/>
  <c r="E32" i="59"/>
  <c r="F32" i="59"/>
  <c r="H20" i="59" l="1"/>
  <c r="H33" i="59" l="1"/>
  <c r="H34" i="59" s="1"/>
  <c r="D20" i="59" l="1"/>
  <c r="D34" i="59" s="1"/>
  <c r="H35" i="59"/>
  <c r="D41" i="59" l="1"/>
  <c r="D38" i="59"/>
  <c r="E20" i="59"/>
  <c r="E34" i="59" l="1"/>
  <c r="E38" i="59" l="1"/>
  <c r="E41" i="59"/>
  <c r="F20" i="59" l="1"/>
  <c r="F34" i="59" l="1"/>
  <c r="F38" i="59" l="1"/>
  <c r="F41" i="59"/>
</calcChain>
</file>

<file path=xl/sharedStrings.xml><?xml version="1.0" encoding="utf-8"?>
<sst xmlns="http://schemas.openxmlformats.org/spreadsheetml/2006/main" count="186" uniqueCount="158">
  <si>
    <t>Oktatási ágazat kiadásai</t>
  </si>
  <si>
    <t>Szociális ágazat kiadásai</t>
  </si>
  <si>
    <t>Egészségügyi ágazat kiadásai</t>
  </si>
  <si>
    <t>Sport ágazat kiadásai</t>
  </si>
  <si>
    <t>Megnevezés</t>
  </si>
  <si>
    <t>Költségvetési szervek beruházásai és felújításai</t>
  </si>
  <si>
    <t>2.</t>
  </si>
  <si>
    <t>Polgármesteri Hivatal</t>
  </si>
  <si>
    <t>Munkáltatói kölcsön</t>
  </si>
  <si>
    <t>Vásárcsarnok</t>
  </si>
  <si>
    <t>Finanszírozási műveletek</t>
  </si>
  <si>
    <t>összesen</t>
  </si>
  <si>
    <t>mód.ei.</t>
  </si>
  <si>
    <t>teljesítés</t>
  </si>
  <si>
    <t>Lakásalap</t>
  </si>
  <si>
    <t>1.</t>
  </si>
  <si>
    <t>4.</t>
  </si>
  <si>
    <t>Vagyongazdálkodás</t>
  </si>
  <si>
    <t>5.</t>
  </si>
  <si>
    <t>6.</t>
  </si>
  <si>
    <t>Beruházások</t>
  </si>
  <si>
    <t>Városfejlesztési célok</t>
  </si>
  <si>
    <t>Fejlesztési céltartalék</t>
  </si>
  <si>
    <t>eredeti ei.</t>
  </si>
  <si>
    <t>Mesebolt Bábszínház</t>
  </si>
  <si>
    <t>Összesen</t>
  </si>
  <si>
    <t>2017.évi</t>
  </si>
  <si>
    <t>GAMESZ</t>
  </si>
  <si>
    <t>I-XII.hó</t>
  </si>
  <si>
    <t>MARADVÁNYKIMUTATÁS</t>
  </si>
  <si>
    <t>Intézmények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</si>
  <si>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</si>
  <si>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</si>
  <si>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</si>
  <si>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</si>
  <si>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</si>
  <si>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</si>
  <si>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</si>
  <si>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</si>
  <si>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</si>
  <si>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</si>
  <si>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</si>
  <si>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</si>
  <si>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</si>
  <si>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</si>
  <si>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</si>
  <si>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</si>
  <si>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</si>
  <si>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</si>
  <si>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</si>
  <si>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</si>
  <si>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maradvány</t>
  </si>
  <si>
    <t>Szombathely Megyei Jogú Város Önkormányztata kiadásai</t>
  </si>
  <si>
    <t>teljesítése és jóváhagyásra javasolt maradványa</t>
  </si>
  <si>
    <t>ezer Ft</t>
  </si>
  <si>
    <t>Jóváhagyásra</t>
  </si>
  <si>
    <t>javasolt előirányzat</t>
  </si>
  <si>
    <t>Ágazati kiadások intézmények nélkül</t>
  </si>
  <si>
    <t>Kulturális kiadások,média</t>
  </si>
  <si>
    <t>Gyermek és Ifjuságvédelem kiadásai</t>
  </si>
  <si>
    <t>Egyéb más ágazathoz nem sorolható int.és felad.</t>
  </si>
  <si>
    <t>Kommunális városüzemeltetési kiadások</t>
  </si>
  <si>
    <t>Út-híd fenntartás, felújítás kiadásai</t>
  </si>
  <si>
    <t>Tartalék</t>
  </si>
  <si>
    <t xml:space="preserve">Intézmények működési kiadásai </t>
  </si>
  <si>
    <r>
      <t>Intézmények</t>
    </r>
    <r>
      <rPr>
        <i/>
        <sz val="12"/>
        <rFont val="Arial CE"/>
        <family val="2"/>
        <charset val="238"/>
      </rPr>
      <t xml:space="preserve">  -önkormányzati támogatása</t>
    </r>
  </si>
  <si>
    <t xml:space="preserve">                       - saját bevétele terhére kiadás</t>
  </si>
  <si>
    <t xml:space="preserve"> Működési kiadások mindösszesen</t>
  </si>
  <si>
    <t>Pénzeszköz átadás</t>
  </si>
  <si>
    <t xml:space="preserve">Intézmények fejlesztési kiadásai </t>
  </si>
  <si>
    <t>Fejlesztési kiadások összesen</t>
  </si>
  <si>
    <t>KIADÁSOK MINDÖSSZESEN</t>
  </si>
  <si>
    <t>Kötelezettség mindösszesen</t>
  </si>
  <si>
    <t xml:space="preserve">kgy.mérleg </t>
  </si>
  <si>
    <t>int.fin.</t>
  </si>
  <si>
    <t>kiutalatlan</t>
  </si>
  <si>
    <t>Szombathely Megyei Jogú Város Önkormányzata Intézményei</t>
  </si>
  <si>
    <t>2017. évi maradványának elszámolása</t>
  </si>
  <si>
    <t>Jóváhagyásra kerülő 2017. évi maradvány elszámolása</t>
  </si>
  <si>
    <t>2017. évi beszámoló</t>
  </si>
  <si>
    <t>Kiutalatlan</t>
  </si>
  <si>
    <t xml:space="preserve">Összes </t>
  </si>
  <si>
    <t>Kötelezettségvállalással</t>
  </si>
  <si>
    <t>Szabad</t>
  </si>
  <si>
    <t>ELVONÁS</t>
  </si>
  <si>
    <t>Személyi</t>
  </si>
  <si>
    <t>Munkaadót</t>
  </si>
  <si>
    <t xml:space="preserve">Dologi </t>
  </si>
  <si>
    <t>Ellátottak</t>
  </si>
  <si>
    <t>Egyéb</t>
  </si>
  <si>
    <t>Felhalmozási</t>
  </si>
  <si>
    <t>07. űrlap szerinti</t>
  </si>
  <si>
    <t>irányító szervi</t>
  </si>
  <si>
    <t xml:space="preserve">terhelt </t>
  </si>
  <si>
    <t>kerülő</t>
  </si>
  <si>
    <t>juttatások</t>
  </si>
  <si>
    <t xml:space="preserve">terhelő </t>
  </si>
  <si>
    <t>kiadások</t>
  </si>
  <si>
    <t xml:space="preserve">pénzbeli </t>
  </si>
  <si>
    <t>működési</t>
  </si>
  <si>
    <t>támogatás</t>
  </si>
  <si>
    <t xml:space="preserve">(Indokolt feladatokkal, </t>
  </si>
  <si>
    <t>járulékok</t>
  </si>
  <si>
    <t>juttatásai</t>
  </si>
  <si>
    <t xml:space="preserve">célú </t>
  </si>
  <si>
    <t xml:space="preserve">működési </t>
  </si>
  <si>
    <t>felhalmozási</t>
  </si>
  <si>
    <t>(Ávr.150.§. alapján)</t>
  </si>
  <si>
    <t>közgyűlési és bizottsági</t>
  </si>
  <si>
    <t>kötelezettség</t>
  </si>
  <si>
    <t xml:space="preserve"> Beruházások</t>
  </si>
  <si>
    <t>Felújítások</t>
  </si>
  <si>
    <t xml:space="preserve">Egyéb </t>
  </si>
  <si>
    <t>határozatok alapján)</t>
  </si>
  <si>
    <t xml:space="preserve"> felhalmozási </t>
  </si>
  <si>
    <t>3.=1.+2.</t>
  </si>
  <si>
    <t>7.=4.+5.</t>
  </si>
  <si>
    <t>célú kiadások</t>
  </si>
  <si>
    <t xml:space="preserve">Ó v o d á k </t>
  </si>
  <si>
    <t>Aréna Óvoda</t>
  </si>
  <si>
    <t>Barátság Óvoda</t>
  </si>
  <si>
    <t>Pipitér Óvoda (Bem.J.u.9.)</t>
  </si>
  <si>
    <t>Hétszínvirág (Bem J. u. 33.) Óvoda</t>
  </si>
  <si>
    <t>Szivárvány Óvoda (Deák F.u.)</t>
  </si>
  <si>
    <t>Donászy M. Utcai Óvoda</t>
  </si>
  <si>
    <t>Mesevár (Gagarin u.) Óvoda</t>
  </si>
  <si>
    <t>Játéksziget (Győzelem u). Óvoda</t>
  </si>
  <si>
    <t>Kőrösi Csoma Sándor Utcai Óvoda</t>
  </si>
  <si>
    <t>Gazdag Erzsi Óvoda (Krúdy Gy. u.)</t>
  </si>
  <si>
    <t>Maros  Óvoda</t>
  </si>
  <si>
    <t>Vadvirág Óvoda</t>
  </si>
  <si>
    <t>Margaréta Óvoda</t>
  </si>
  <si>
    <t>Napsugár Óvoda</t>
  </si>
  <si>
    <t>Szűrcsapó Óvoda</t>
  </si>
  <si>
    <t>Mocorgó(Váci M. u.) Óvoda</t>
  </si>
  <si>
    <t>Benczur Gyula Utcai  Óvoda</t>
  </si>
  <si>
    <t>Weöres Sándor Óvoda(Márton Á. u.)</t>
  </si>
  <si>
    <t>Óvodák  összesen:</t>
  </si>
  <si>
    <t>Óvodák és GAMESZ összesen:</t>
  </si>
  <si>
    <t xml:space="preserve">Oktatási Intézmények összesen: </t>
  </si>
  <si>
    <t>Nem oktatási intézmények:</t>
  </si>
  <si>
    <t>Kulturális intézmények</t>
  </si>
  <si>
    <t>Agora Szombathelyi Kulturális és Turisztikai Központ</t>
  </si>
  <si>
    <t>Savaria Szimfonikus Zenekar</t>
  </si>
  <si>
    <t>Berzsenyi Dániel Könyvtár</t>
  </si>
  <si>
    <t>Savaria Múzeum</t>
  </si>
  <si>
    <t xml:space="preserve">Összesen:                                       </t>
  </si>
  <si>
    <t>Egyéb intézmények</t>
  </si>
  <si>
    <t>Egészségügyi intézmények</t>
  </si>
  <si>
    <t>Egészségügyi és Kulturális  GESZ</t>
  </si>
  <si>
    <t>Szociális intézmények</t>
  </si>
  <si>
    <t>Egyesitett Bölcsődei Intézmény</t>
  </si>
  <si>
    <t>Pálos Károly Szociális Szolgáltató Központ és Gyermekjóléti Szolgálat</t>
  </si>
  <si>
    <t>Intézmények összesen:</t>
  </si>
  <si>
    <t>Közterület-Felügyelet</t>
  </si>
  <si>
    <t>MINDÖSSZESEN</t>
  </si>
  <si>
    <t>telj.int.saját nélkül!</t>
  </si>
  <si>
    <t>Szombathely Megyei Jogú Város Önkormányzata és intézményei 2017.évi maradványkimutatása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</si>
</sst>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b/>
      <i/>
      <sz val="12"/>
      <name val="Arial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8"/>
      <name val="Times New Roman CE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charset val="238"/>
    </font>
    <font>
      <sz val="12"/>
      <name val="Times New Roman CE"/>
      <charset val="238"/>
    </font>
    <font>
      <u/>
      <sz val="12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20" fillId="19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3" borderId="0" applyNumberFormat="0" applyBorder="0" applyAlignment="0" applyProtection="0"/>
    <xf numFmtId="0" fontId="11" fillId="25" borderId="2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2" fillId="8" borderId="0" applyNumberFormat="0" applyBorder="0" applyAlignment="0" applyProtection="0"/>
    <xf numFmtId="0" fontId="25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31" fillId="0" borderId="0"/>
    <xf numFmtId="0" fontId="6" fillId="0" borderId="0"/>
    <xf numFmtId="0" fontId="1" fillId="0" borderId="0"/>
    <xf numFmtId="0" fontId="19" fillId="6" borderId="6" applyNumberFormat="0" applyFont="0" applyAlignment="0" applyProtection="0"/>
    <xf numFmtId="0" fontId="26" fillId="24" borderId="7" applyNumberFormat="0" applyAlignment="0" applyProtection="0"/>
    <xf numFmtId="0" fontId="14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26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5" fillId="0" borderId="0"/>
    <xf numFmtId="0" fontId="34" fillId="0" borderId="0"/>
    <xf numFmtId="0" fontId="36" fillId="0" borderId="0"/>
    <xf numFmtId="0" fontId="32" fillId="0" borderId="0"/>
    <xf numFmtId="0" fontId="38" fillId="0" borderId="0"/>
    <xf numFmtId="0" fontId="1" fillId="0" borderId="0"/>
    <xf numFmtId="0" fontId="36" fillId="0" borderId="0"/>
  </cellStyleXfs>
  <cellXfs count="246">
    <xf numFmtId="0" fontId="0" fillId="0" borderId="0" xfId="0"/>
    <xf numFmtId="0" fontId="3" fillId="0" borderId="13" xfId="0" applyFont="1" applyFill="1" applyBorder="1"/>
    <xf numFmtId="0" fontId="17" fillId="0" borderId="42" xfId="51" applyFont="1" applyFill="1" applyBorder="1" applyAlignment="1">
      <alignment vertical="top" wrapText="1"/>
    </xf>
    <xf numFmtId="0" fontId="17" fillId="0" borderId="56" xfId="51" applyFont="1" applyFill="1" applyBorder="1" applyAlignment="1">
      <alignment horizontal="center" vertical="top" wrapText="1"/>
    </xf>
    <xf numFmtId="3" fontId="17" fillId="0" borderId="32" xfId="51" applyNumberFormat="1" applyFont="1" applyFill="1" applyBorder="1" applyAlignment="1">
      <alignment horizontal="center" vertical="top" wrapText="1"/>
    </xf>
    <xf numFmtId="0" fontId="17" fillId="0" borderId="32" xfId="51" applyFont="1" applyFill="1" applyBorder="1" applyAlignment="1"/>
    <xf numFmtId="0" fontId="17" fillId="0" borderId="58" xfId="51" applyFont="1" applyFill="1" applyBorder="1" applyAlignment="1"/>
    <xf numFmtId="0" fontId="17" fillId="0" borderId="0" xfId="51" applyFont="1" applyFill="1"/>
    <xf numFmtId="0" fontId="17" fillId="0" borderId="20" xfId="51" applyFont="1" applyFill="1" applyBorder="1" applyAlignment="1">
      <alignment horizontal="center" vertical="top" wrapText="1"/>
    </xf>
    <xf numFmtId="0" fontId="7" fillId="0" borderId="0" xfId="51" applyFont="1" applyFill="1" applyBorder="1" applyAlignment="1">
      <alignment horizontal="center" vertical="center" wrapText="1"/>
    </xf>
    <xf numFmtId="3" fontId="7" fillId="0" borderId="10" xfId="51" applyNumberFormat="1" applyFont="1" applyFill="1" applyBorder="1" applyAlignment="1">
      <alignment horizontal="center" vertical="center" wrapText="1"/>
    </xf>
    <xf numFmtId="0" fontId="7" fillId="0" borderId="10" xfId="51" applyFont="1" applyFill="1" applyBorder="1" applyAlignment="1">
      <alignment horizontal="center" vertical="center" wrapText="1"/>
    </xf>
    <xf numFmtId="0" fontId="7" fillId="0" borderId="22" xfId="51" applyFont="1" applyFill="1" applyBorder="1" applyAlignment="1">
      <alignment horizontal="center" vertical="center" wrapText="1"/>
    </xf>
    <xf numFmtId="0" fontId="17" fillId="0" borderId="59" xfId="51" applyFont="1" applyFill="1" applyBorder="1" applyAlignment="1">
      <alignment horizontal="center" vertical="top" wrapText="1"/>
    </xf>
    <xf numFmtId="0" fontId="17" fillId="0" borderId="49" xfId="51" applyFont="1" applyFill="1" applyBorder="1" applyAlignment="1">
      <alignment horizontal="center" vertical="top" wrapText="1"/>
    </xf>
    <xf numFmtId="3" fontId="17" fillId="0" borderId="54" xfId="51" applyNumberFormat="1" applyFont="1" applyFill="1" applyBorder="1" applyAlignment="1">
      <alignment horizontal="center" vertical="top" wrapText="1"/>
    </xf>
    <xf numFmtId="0" fontId="17" fillId="0" borderId="54" xfId="51" applyFont="1" applyFill="1" applyBorder="1" applyAlignment="1">
      <alignment horizontal="center" vertical="top" wrapText="1"/>
    </xf>
    <xf numFmtId="0" fontId="17" fillId="0" borderId="60" xfId="51" applyFont="1" applyFill="1" applyBorder="1" applyAlignment="1">
      <alignment horizontal="center" vertical="top" wrapText="1"/>
    </xf>
    <xf numFmtId="0" fontId="17" fillId="0" borderId="0" xfId="51" applyFont="1" applyFill="1" applyBorder="1"/>
    <xf numFmtId="0" fontId="17" fillId="0" borderId="42" xfId="51" applyFont="1" applyBorder="1" applyAlignment="1">
      <alignment horizontal="center" vertical="center" wrapText="1"/>
    </xf>
    <xf numFmtId="0" fontId="17" fillId="0" borderId="56" xfId="51" applyFont="1" applyBorder="1" applyAlignment="1">
      <alignment horizontal="left" vertical="center" wrapText="1"/>
    </xf>
    <xf numFmtId="3" fontId="17" fillId="0" borderId="32" xfId="51" applyNumberFormat="1" applyFont="1" applyBorder="1" applyAlignment="1">
      <alignment vertical="center" wrapText="1"/>
    </xf>
    <xf numFmtId="3" fontId="17" fillId="0" borderId="58" xfId="51" applyNumberFormat="1" applyFont="1" applyBorder="1" applyAlignment="1">
      <alignment vertical="center" wrapText="1"/>
    </xf>
    <xf numFmtId="0" fontId="17" fillId="0" borderId="0" xfId="51" applyFont="1" applyBorder="1"/>
    <xf numFmtId="0" fontId="17" fillId="0" borderId="0" xfId="51" applyFont="1"/>
    <xf numFmtId="0" fontId="17" fillId="0" borderId="20" xfId="51" applyFont="1" applyBorder="1" applyAlignment="1">
      <alignment horizontal="center" vertical="center" wrapText="1"/>
    </xf>
    <xf numFmtId="0" fontId="17" fillId="0" borderId="0" xfId="51" applyFont="1" applyBorder="1" applyAlignment="1">
      <alignment horizontal="left" vertical="center" wrapText="1"/>
    </xf>
    <xf numFmtId="3" fontId="17" fillId="0" borderId="10" xfId="51" applyNumberFormat="1" applyFont="1" applyBorder="1" applyAlignment="1">
      <alignment vertical="center" wrapText="1"/>
    </xf>
    <xf numFmtId="3" fontId="17" fillId="0" borderId="22" xfId="51" applyNumberFormat="1" applyFont="1" applyBorder="1" applyAlignment="1">
      <alignment vertical="center" wrapText="1"/>
    </xf>
    <xf numFmtId="0" fontId="7" fillId="0" borderId="20" xfId="51" applyFont="1" applyBorder="1" applyAlignment="1">
      <alignment horizontal="center" vertical="center" wrapText="1"/>
    </xf>
    <xf numFmtId="0" fontId="7" fillId="0" borderId="0" xfId="51" applyFont="1" applyBorder="1" applyAlignment="1">
      <alignment horizontal="left" vertical="center" wrapText="1"/>
    </xf>
    <xf numFmtId="3" fontId="7" fillId="0" borderId="10" xfId="51" applyNumberFormat="1" applyFont="1" applyBorder="1" applyAlignment="1">
      <alignment vertical="center" wrapText="1"/>
    </xf>
    <xf numFmtId="3" fontId="7" fillId="0" borderId="22" xfId="51" applyNumberFormat="1" applyFont="1" applyBorder="1" applyAlignment="1">
      <alignment vertical="center" wrapText="1"/>
    </xf>
    <xf numFmtId="3" fontId="7" fillId="0" borderId="54" xfId="51" applyNumberFormat="1" applyFont="1" applyBorder="1" applyAlignment="1">
      <alignment vertical="center" wrapText="1"/>
    </xf>
    <xf numFmtId="0" fontId="7" fillId="0" borderId="26" xfId="51" applyFont="1" applyBorder="1" applyAlignment="1">
      <alignment horizontal="center" vertical="center" wrapText="1"/>
    </xf>
    <xf numFmtId="0" fontId="7" fillId="0" borderId="17" xfId="51" applyFont="1" applyBorder="1" applyAlignment="1">
      <alignment horizontal="left" vertical="center" wrapText="1"/>
    </xf>
    <xf numFmtId="3" fontId="7" fillId="0" borderId="25" xfId="51" applyNumberFormat="1" applyFont="1" applyBorder="1" applyAlignment="1">
      <alignment vertical="center" wrapText="1"/>
    </xf>
    <xf numFmtId="3" fontId="7" fillId="0" borderId="46" xfId="51" applyNumberFormat="1" applyFont="1" applyBorder="1" applyAlignment="1">
      <alignment vertical="center" wrapText="1"/>
    </xf>
    <xf numFmtId="0" fontId="7" fillId="0" borderId="59" xfId="51" applyFont="1" applyBorder="1" applyAlignment="1">
      <alignment horizontal="center" vertical="center" wrapText="1"/>
    </xf>
    <xf numFmtId="0" fontId="7" fillId="0" borderId="49" xfId="51" applyFont="1" applyBorder="1" applyAlignment="1">
      <alignment horizontal="left" vertical="center" wrapText="1"/>
    </xf>
    <xf numFmtId="3" fontId="7" fillId="0" borderId="60" xfId="51" applyNumberFormat="1" applyFont="1" applyBorder="1" applyAlignment="1">
      <alignment vertical="center" wrapText="1"/>
    </xf>
    <xf numFmtId="3" fontId="17" fillId="0" borderId="0" xfId="51" applyNumberFormat="1" applyFont="1" applyAlignment="1"/>
    <xf numFmtId="0" fontId="17" fillId="0" borderId="0" xfId="51" applyFont="1" applyAlignment="1"/>
    <xf numFmtId="3" fontId="17" fillId="0" borderId="0" xfId="51" applyNumberFormat="1" applyFont="1"/>
    <xf numFmtId="3" fontId="3" fillId="0" borderId="14" xfId="55" applyNumberFormat="1" applyFont="1" applyFill="1" applyBorder="1"/>
    <xf numFmtId="3" fontId="2" fillId="0" borderId="11" xfId="55" applyNumberFormat="1" applyFont="1" applyFill="1" applyBorder="1" applyAlignment="1" applyProtection="1">
      <alignment horizontal="right"/>
    </xf>
    <xf numFmtId="3" fontId="3" fillId="0" borderId="0" xfId="55" applyNumberFormat="1" applyFont="1" applyFill="1"/>
    <xf numFmtId="3" fontId="3" fillId="0" borderId="0" xfId="55" applyNumberFormat="1" applyFont="1" applyFill="1" applyAlignment="1">
      <alignment horizontal="right"/>
    </xf>
    <xf numFmtId="3" fontId="2" fillId="0" borderId="0" xfId="55" applyNumberFormat="1" applyFont="1" applyFill="1" applyAlignment="1">
      <alignment horizontal="right"/>
    </xf>
    <xf numFmtId="3" fontId="2" fillId="0" borderId="29" xfId="55" applyNumberFormat="1" applyFont="1" applyFill="1" applyBorder="1" applyAlignment="1">
      <alignment horizontal="center"/>
    </xf>
    <xf numFmtId="3" fontId="2" fillId="0" borderId="43" xfId="55" applyNumberFormat="1" applyFont="1" applyFill="1" applyBorder="1" applyAlignment="1">
      <alignment horizontal="left"/>
    </xf>
    <xf numFmtId="3" fontId="2" fillId="0" borderId="25" xfId="55" applyNumberFormat="1" applyFont="1" applyFill="1" applyBorder="1" applyAlignment="1">
      <alignment horizontal="center"/>
    </xf>
    <xf numFmtId="3" fontId="2" fillId="0" borderId="24" xfId="55" applyNumberFormat="1" applyFont="1" applyFill="1" applyBorder="1" applyAlignment="1">
      <alignment horizontal="center"/>
    </xf>
    <xf numFmtId="3" fontId="2" fillId="0" borderId="37" xfId="55" applyNumberFormat="1" applyFont="1" applyFill="1" applyBorder="1" applyAlignment="1">
      <alignment horizontal="justify"/>
    </xf>
    <xf numFmtId="3" fontId="3" fillId="0" borderId="10" xfId="55" applyNumberFormat="1" applyFont="1" applyFill="1" applyBorder="1" applyAlignment="1">
      <alignment horizontal="right"/>
    </xf>
    <xf numFmtId="3" fontId="3" fillId="0" borderId="20" xfId="55" applyNumberFormat="1" applyFont="1" applyFill="1" applyBorder="1" applyAlignment="1">
      <alignment horizontal="right"/>
    </xf>
    <xf numFmtId="3" fontId="3" fillId="0" borderId="43" xfId="55" applyNumberFormat="1" applyFont="1" applyFill="1" applyBorder="1" applyAlignment="1">
      <alignment horizontal="right"/>
    </xf>
    <xf numFmtId="3" fontId="3" fillId="0" borderId="13" xfId="55" applyNumberFormat="1" applyFont="1" applyFill="1" applyBorder="1"/>
    <xf numFmtId="3" fontId="3" fillId="0" borderId="0" xfId="55" applyNumberFormat="1" applyFont="1" applyFill="1" applyBorder="1"/>
    <xf numFmtId="3" fontId="3" fillId="0" borderId="33" xfId="55" applyNumberFormat="1" applyFont="1" applyFill="1" applyBorder="1" applyProtection="1"/>
    <xf numFmtId="3" fontId="37" fillId="0" borderId="56" xfId="55" applyNumberFormat="1" applyFont="1" applyFill="1" applyBorder="1" applyAlignment="1">
      <alignment horizontal="justify"/>
    </xf>
    <xf numFmtId="3" fontId="3" fillId="0" borderId="42" xfId="55" applyNumberFormat="1" applyFont="1" applyFill="1" applyBorder="1" applyProtection="1"/>
    <xf numFmtId="3" fontId="3" fillId="0" borderId="47" xfId="55" applyNumberFormat="1" applyFont="1" applyFill="1" applyBorder="1" applyProtection="1"/>
    <xf numFmtId="3" fontId="6" fillId="0" borderId="13" xfId="55" applyNumberFormat="1" applyFont="1" applyFill="1" applyBorder="1" applyProtection="1"/>
    <xf numFmtId="3" fontId="3" fillId="0" borderId="0" xfId="55" applyNumberFormat="1" applyFont="1" applyFill="1" applyBorder="1" applyAlignment="1" applyProtection="1">
      <alignment horizontal="left"/>
    </xf>
    <xf numFmtId="3" fontId="3" fillId="0" borderId="20" xfId="55" applyNumberFormat="1" applyFont="1" applyFill="1" applyBorder="1" applyProtection="1"/>
    <xf numFmtId="3" fontId="30" fillId="0" borderId="13" xfId="55" applyNumberFormat="1" applyFont="1" applyFill="1" applyBorder="1" applyProtection="1"/>
    <xf numFmtId="3" fontId="30" fillId="0" borderId="0" xfId="55" applyNumberFormat="1" applyFont="1" applyFill="1" applyBorder="1" applyAlignment="1" applyProtection="1">
      <alignment horizontal="left"/>
    </xf>
    <xf numFmtId="3" fontId="3" fillId="0" borderId="36" xfId="55" applyNumberFormat="1" applyFont="1" applyFill="1" applyBorder="1" applyProtection="1"/>
    <xf numFmtId="3" fontId="18" fillId="0" borderId="12" xfId="55" applyNumberFormat="1" applyFont="1" applyFill="1" applyBorder="1" applyProtection="1"/>
    <xf numFmtId="3" fontId="18" fillId="0" borderId="17" xfId="55" applyNumberFormat="1" applyFont="1" applyFill="1" applyBorder="1" applyProtection="1"/>
    <xf numFmtId="3" fontId="18" fillId="0" borderId="25" xfId="55" applyNumberFormat="1" applyFont="1" applyFill="1" applyBorder="1" applyProtection="1"/>
    <xf numFmtId="3" fontId="18" fillId="0" borderId="26" xfId="55" applyNumberFormat="1" applyFont="1" applyFill="1" applyBorder="1" applyProtection="1"/>
    <xf numFmtId="3" fontId="18" fillId="0" borderId="38" xfId="55" applyNumberFormat="1" applyFont="1" applyFill="1" applyBorder="1" applyProtection="1"/>
    <xf numFmtId="3" fontId="9" fillId="0" borderId="0" xfId="55" applyNumberFormat="1" applyFont="1" applyFill="1"/>
    <xf numFmtId="3" fontId="3" fillId="0" borderId="28" xfId="55" applyNumberFormat="1" applyFont="1" applyFill="1" applyBorder="1"/>
    <xf numFmtId="3" fontId="4" fillId="0" borderId="12" xfId="55" applyNumberFormat="1" applyFont="1" applyFill="1" applyBorder="1" applyProtection="1"/>
    <xf numFmtId="3" fontId="4" fillId="0" borderId="17" xfId="55" applyNumberFormat="1" applyFont="1" applyFill="1" applyBorder="1" applyProtection="1"/>
    <xf numFmtId="3" fontId="4" fillId="0" borderId="26" xfId="55" applyNumberFormat="1" applyFont="1" applyFill="1" applyBorder="1" applyProtection="1"/>
    <xf numFmtId="3" fontId="4" fillId="0" borderId="38" xfId="55" applyNumberFormat="1" applyFont="1" applyFill="1" applyBorder="1" applyProtection="1"/>
    <xf numFmtId="3" fontId="4" fillId="0" borderId="14" xfId="55" applyNumberFormat="1" applyFont="1" applyFill="1" applyBorder="1" applyProtection="1"/>
    <xf numFmtId="3" fontId="4" fillId="0" borderId="11" xfId="55" applyNumberFormat="1" applyFont="1" applyFill="1" applyBorder="1" applyProtection="1"/>
    <xf numFmtId="3" fontId="4" fillId="0" borderId="34" xfId="55" applyNumberFormat="1" applyFont="1" applyFill="1" applyBorder="1" applyProtection="1"/>
    <xf numFmtId="3" fontId="4" fillId="0" borderId="24" xfId="55" applyNumberFormat="1" applyFont="1" applyFill="1" applyBorder="1" applyProtection="1"/>
    <xf numFmtId="3" fontId="4" fillId="0" borderId="37" xfId="55" applyNumberFormat="1" applyFont="1" applyFill="1" applyBorder="1" applyProtection="1"/>
    <xf numFmtId="3" fontId="3" fillId="0" borderId="36" xfId="55" applyNumberFormat="1" applyFont="1" applyFill="1" applyBorder="1" applyAlignment="1">
      <alignment horizontal="right"/>
    </xf>
    <xf numFmtId="0" fontId="17" fillId="0" borderId="18" xfId="54" applyFont="1" applyFill="1" applyBorder="1"/>
    <xf numFmtId="3" fontId="17" fillId="0" borderId="29" xfId="54" applyNumberFormat="1" applyFont="1" applyFill="1" applyBorder="1"/>
    <xf numFmtId="0" fontId="17" fillId="0" borderId="13" xfId="54" applyFont="1" applyFill="1" applyBorder="1"/>
    <xf numFmtId="3" fontId="17" fillId="0" borderId="20" xfId="54" applyNumberFormat="1" applyFont="1" applyFill="1" applyBorder="1"/>
    <xf numFmtId="3" fontId="17" fillId="0" borderId="43" xfId="54" applyNumberFormat="1" applyFont="1" applyFill="1" applyBorder="1"/>
    <xf numFmtId="3" fontId="17" fillId="0" borderId="36" xfId="54" applyNumberFormat="1" applyFont="1" applyFill="1" applyBorder="1"/>
    <xf numFmtId="3" fontId="40" fillId="0" borderId="0" xfId="57" applyNumberFormat="1" applyFont="1" applyAlignment="1">
      <alignment horizontal="left"/>
    </xf>
    <xf numFmtId="3" fontId="40" fillId="0" borderId="0" xfId="57" applyNumberFormat="1" applyFont="1" applyAlignment="1">
      <alignment horizontal="center"/>
    </xf>
    <xf numFmtId="3" fontId="41" fillId="0" borderId="0" xfId="57" applyNumberFormat="1" applyFont="1" applyAlignment="1">
      <alignment horizontal="left"/>
    </xf>
    <xf numFmtId="3" fontId="5" fillId="0" borderId="43" xfId="57" applyNumberFormat="1" applyFont="1" applyBorder="1" applyAlignment="1">
      <alignment horizontal="left"/>
    </xf>
    <xf numFmtId="3" fontId="5" fillId="0" borderId="50" xfId="57" applyNumberFormat="1" applyFont="1" applyBorder="1" applyAlignment="1">
      <alignment horizontal="left"/>
    </xf>
    <xf numFmtId="3" fontId="5" fillId="0" borderId="41" xfId="57" applyNumberFormat="1" applyFont="1" applyBorder="1" applyAlignment="1">
      <alignment horizontal="left"/>
    </xf>
    <xf numFmtId="3" fontId="5" fillId="0" borderId="0" xfId="57" applyNumberFormat="1" applyFont="1" applyAlignment="1">
      <alignment horizontal="left"/>
    </xf>
    <xf numFmtId="3" fontId="39" fillId="0" borderId="21" xfId="57" applyNumberFormat="1" applyFont="1" applyBorder="1"/>
    <xf numFmtId="3" fontId="39" fillId="0" borderId="22" xfId="57" applyNumberFormat="1" applyFont="1" applyBorder="1" applyAlignment="1">
      <alignment horizontal="center"/>
    </xf>
    <xf numFmtId="3" fontId="39" fillId="0" borderId="27" xfId="57" applyNumberFormat="1" applyFont="1" applyBorder="1" applyAlignment="1">
      <alignment horizontal="center"/>
    </xf>
    <xf numFmtId="3" fontId="39" fillId="0" borderId="28" xfId="57" applyNumberFormat="1" applyFont="1" applyBorder="1" applyAlignment="1">
      <alignment horizontal="center"/>
    </xf>
    <xf numFmtId="3" fontId="39" fillId="0" borderId="31" xfId="57" applyNumberFormat="1" applyFont="1" applyBorder="1" applyAlignment="1">
      <alignment horizontal="center"/>
    </xf>
    <xf numFmtId="3" fontId="5" fillId="0" borderId="0" xfId="57" applyNumberFormat="1" applyFont="1" applyBorder="1"/>
    <xf numFmtId="3" fontId="39" fillId="0" borderId="22" xfId="57" applyNumberFormat="1" applyFont="1" applyBorder="1" applyAlignment="1">
      <alignment horizontal="center" vertical="center"/>
    </xf>
    <xf numFmtId="3" fontId="39" fillId="0" borderId="10" xfId="57" applyNumberFormat="1" applyFont="1" applyBorder="1" applyAlignment="1">
      <alignment horizontal="center"/>
    </xf>
    <xf numFmtId="3" fontId="39" fillId="0" borderId="0" xfId="57" applyNumberFormat="1" applyFont="1" applyBorder="1" applyAlignment="1">
      <alignment horizontal="center" vertical="center"/>
    </xf>
    <xf numFmtId="3" fontId="39" fillId="0" borderId="0" xfId="57" applyNumberFormat="1" applyFont="1" applyBorder="1" applyAlignment="1">
      <alignment horizontal="center"/>
    </xf>
    <xf numFmtId="3" fontId="39" fillId="0" borderId="45" xfId="57" applyNumberFormat="1" applyFont="1" applyBorder="1" applyAlignment="1">
      <alignment horizontal="center"/>
    </xf>
    <xf numFmtId="3" fontId="39" fillId="0" borderId="21" xfId="57" applyNumberFormat="1" applyFont="1" applyBorder="1" applyAlignment="1">
      <alignment horizontal="center" vertical="center"/>
    </xf>
    <xf numFmtId="3" fontId="5" fillId="0" borderId="22" xfId="57" applyNumberFormat="1" applyFont="1" applyBorder="1"/>
    <xf numFmtId="3" fontId="39" fillId="0" borderId="0" xfId="57" applyNumberFormat="1" applyFont="1" applyBorder="1"/>
    <xf numFmtId="3" fontId="5" fillId="0" borderId="10" xfId="57" applyNumberFormat="1" applyFont="1" applyBorder="1"/>
    <xf numFmtId="3" fontId="39" fillId="0" borderId="22" xfId="57" applyNumberFormat="1" applyFont="1" applyBorder="1" applyAlignment="1">
      <alignment horizontal="center" vertical="center" wrapText="1"/>
    </xf>
    <xf numFmtId="3" fontId="39" fillId="0" borderId="10" xfId="57" applyNumberFormat="1" applyFont="1" applyBorder="1"/>
    <xf numFmtId="3" fontId="39" fillId="0" borderId="51" xfId="57" applyNumberFormat="1" applyFont="1" applyBorder="1" applyAlignment="1">
      <alignment horizontal="center" vertical="center"/>
    </xf>
    <xf numFmtId="3" fontId="39" fillId="0" borderId="34" xfId="57" applyNumberFormat="1" applyFont="1" applyBorder="1"/>
    <xf numFmtId="3" fontId="39" fillId="0" borderId="11" xfId="57" applyNumberFormat="1" applyFont="1" applyBorder="1" applyAlignment="1">
      <alignment horizontal="center" vertical="center"/>
    </xf>
    <xf numFmtId="3" fontId="39" fillId="0" borderId="34" xfId="57" applyNumberFormat="1" applyFont="1" applyBorder="1" applyAlignment="1">
      <alignment horizontal="center"/>
    </xf>
    <xf numFmtId="3" fontId="39" fillId="0" borderId="11" xfId="57" applyNumberFormat="1" applyFont="1" applyBorder="1" applyAlignment="1">
      <alignment horizontal="center"/>
    </xf>
    <xf numFmtId="3" fontId="39" fillId="0" borderId="37" xfId="57" applyNumberFormat="1" applyFont="1" applyBorder="1" applyAlignment="1">
      <alignment horizontal="center"/>
    </xf>
    <xf numFmtId="3" fontId="5" fillId="0" borderId="0" xfId="57" applyNumberFormat="1" applyFont="1"/>
    <xf numFmtId="3" fontId="42" fillId="0" borderId="19" xfId="57" applyNumberFormat="1" applyFont="1" applyBorder="1" applyAlignment="1">
      <alignment horizontal="center" vertical="center"/>
    </xf>
    <xf numFmtId="3" fontId="41" fillId="0" borderId="27" xfId="57" applyNumberFormat="1" applyFont="1" applyFill="1" applyBorder="1" applyAlignment="1">
      <alignment horizontal="right"/>
    </xf>
    <xf numFmtId="3" fontId="41" fillId="0" borderId="35" xfId="57" applyNumberFormat="1" applyFont="1" applyFill="1" applyBorder="1" applyAlignment="1">
      <alignment horizontal="right"/>
    </xf>
    <xf numFmtId="3" fontId="40" fillId="0" borderId="27" xfId="57" applyNumberFormat="1" applyFont="1" applyFill="1" applyBorder="1"/>
    <xf numFmtId="3" fontId="43" fillId="0" borderId="27" xfId="57" applyNumberFormat="1" applyFont="1" applyBorder="1" applyAlignment="1">
      <alignment horizontal="center" vertical="center"/>
    </xf>
    <xf numFmtId="3" fontId="40" fillId="0" borderId="29" xfId="57" applyNumberFormat="1" applyFont="1" applyFill="1" applyBorder="1"/>
    <xf numFmtId="3" fontId="40" fillId="0" borderId="43" xfId="57" applyNumberFormat="1" applyFont="1" applyFill="1" applyBorder="1"/>
    <xf numFmtId="3" fontId="40" fillId="0" borderId="28" xfId="57" applyNumberFormat="1" applyFont="1" applyFill="1" applyBorder="1"/>
    <xf numFmtId="3" fontId="40" fillId="0" borderId="31" xfId="57" applyNumberFormat="1" applyFont="1" applyFill="1" applyBorder="1"/>
    <xf numFmtId="3" fontId="5" fillId="0" borderId="64" xfId="57" applyNumberFormat="1" applyFont="1" applyFill="1" applyBorder="1" applyProtection="1"/>
    <xf numFmtId="3" fontId="41" fillId="0" borderId="54" xfId="57" applyNumberFormat="1" applyFont="1" applyFill="1" applyBorder="1" applyAlignment="1">
      <alignment horizontal="right"/>
    </xf>
    <xf numFmtId="3" fontId="41" fillId="0" borderId="60" xfId="57" applyNumberFormat="1" applyFont="1" applyFill="1" applyBorder="1" applyAlignment="1">
      <alignment horizontal="right"/>
    </xf>
    <xf numFmtId="3" fontId="40" fillId="0" borderId="60" xfId="57" applyNumberFormat="1" applyFont="1" applyFill="1" applyBorder="1" applyAlignment="1">
      <alignment horizontal="right"/>
    </xf>
    <xf numFmtId="3" fontId="40" fillId="0" borderId="54" xfId="57" applyNumberFormat="1" applyFont="1" applyFill="1" applyBorder="1" applyAlignment="1">
      <alignment horizontal="right"/>
    </xf>
    <xf numFmtId="3" fontId="40" fillId="0" borderId="54" xfId="57" applyNumberFormat="1" applyFont="1" applyFill="1" applyBorder="1" applyAlignment="1" applyProtection="1">
      <alignment horizontal="right"/>
    </xf>
    <xf numFmtId="3" fontId="40" fillId="0" borderId="59" xfId="57" applyNumberFormat="1" applyFont="1" applyFill="1" applyBorder="1" applyAlignment="1">
      <alignment horizontal="right"/>
    </xf>
    <xf numFmtId="3" fontId="40" fillId="0" borderId="57" xfId="57" applyNumberFormat="1" applyFont="1" applyFill="1" applyBorder="1" applyAlignment="1">
      <alignment horizontal="right"/>
    </xf>
    <xf numFmtId="3" fontId="40" fillId="0" borderId="49" xfId="57" applyNumberFormat="1" applyFont="1" applyFill="1" applyBorder="1" applyAlignment="1">
      <alignment horizontal="right"/>
    </xf>
    <xf numFmtId="3" fontId="40" fillId="0" borderId="53" xfId="57" applyNumberFormat="1" applyFont="1" applyFill="1" applyBorder="1" applyAlignment="1">
      <alignment horizontal="right"/>
    </xf>
    <xf numFmtId="3" fontId="5" fillId="0" borderId="0" xfId="57" applyNumberFormat="1" applyFont="1" applyFill="1"/>
    <xf numFmtId="3" fontId="5" fillId="0" borderId="61" xfId="57" applyNumberFormat="1" applyFont="1" applyFill="1" applyBorder="1" applyProtection="1"/>
    <xf numFmtId="3" fontId="5" fillId="0" borderId="21" xfId="57" applyNumberFormat="1" applyFont="1" applyFill="1" applyBorder="1" applyProtection="1"/>
    <xf numFmtId="3" fontId="44" fillId="0" borderId="55" xfId="57" applyNumberFormat="1" applyFont="1" applyFill="1" applyBorder="1" applyAlignment="1" applyProtection="1">
      <alignment horizontal="left"/>
    </xf>
    <xf numFmtId="3" fontId="45" fillId="0" borderId="65" xfId="57" applyNumberFormat="1" applyFont="1" applyFill="1" applyBorder="1" applyAlignment="1" applyProtection="1">
      <alignment horizontal="right"/>
    </xf>
    <xf numFmtId="3" fontId="45" fillId="0" borderId="50" xfId="57" applyNumberFormat="1" applyFont="1" applyFill="1" applyBorder="1" applyAlignment="1" applyProtection="1">
      <alignment horizontal="right"/>
    </xf>
    <xf numFmtId="3" fontId="45" fillId="0" borderId="39" xfId="57" applyNumberFormat="1" applyFont="1" applyFill="1" applyBorder="1" applyAlignment="1" applyProtection="1">
      <alignment horizontal="right"/>
    </xf>
    <xf numFmtId="3" fontId="45" fillId="0" borderId="16" xfId="57" applyNumberFormat="1" applyFont="1" applyFill="1" applyBorder="1" applyAlignment="1" applyProtection="1">
      <alignment horizontal="right"/>
    </xf>
    <xf numFmtId="3" fontId="45" fillId="0" borderId="41" xfId="57" applyNumberFormat="1" applyFont="1" applyFill="1" applyBorder="1" applyAlignment="1" applyProtection="1">
      <alignment horizontal="right"/>
    </xf>
    <xf numFmtId="3" fontId="44" fillId="0" borderId="0" xfId="57" applyNumberFormat="1" applyFont="1" applyFill="1"/>
    <xf numFmtId="3" fontId="40" fillId="0" borderId="10" xfId="57" applyNumberFormat="1" applyFont="1" applyFill="1" applyBorder="1" applyAlignment="1">
      <alignment horizontal="right"/>
    </xf>
    <xf numFmtId="3" fontId="40" fillId="0" borderId="20" xfId="57" applyNumberFormat="1" applyFont="1" applyFill="1" applyBorder="1" applyAlignment="1">
      <alignment horizontal="right"/>
    </xf>
    <xf numFmtId="3" fontId="39" fillId="0" borderId="48" xfId="57" applyNumberFormat="1" applyFont="1" applyFill="1" applyBorder="1" applyAlignment="1">
      <alignment horizontal="left"/>
    </xf>
    <xf numFmtId="3" fontId="40" fillId="0" borderId="52" xfId="57" applyNumberFormat="1" applyFont="1" applyFill="1" applyBorder="1" applyAlignment="1">
      <alignment horizontal="right"/>
    </xf>
    <xf numFmtId="3" fontId="40" fillId="0" borderId="11" xfId="57" applyNumberFormat="1" applyFont="1" applyFill="1" applyBorder="1" applyAlignment="1">
      <alignment horizontal="right"/>
    </xf>
    <xf numFmtId="3" fontId="40" fillId="0" borderId="37" xfId="57" applyNumberFormat="1" applyFont="1" applyFill="1" applyBorder="1" applyAlignment="1">
      <alignment horizontal="right"/>
    </xf>
    <xf numFmtId="3" fontId="40" fillId="0" borderId="34" xfId="57" applyNumberFormat="1" applyFont="1" applyFill="1" applyBorder="1" applyAlignment="1">
      <alignment horizontal="right"/>
    </xf>
    <xf numFmtId="3" fontId="40" fillId="0" borderId="44" xfId="57" applyNumberFormat="1" applyFont="1" applyFill="1" applyBorder="1" applyAlignment="1">
      <alignment horizontal="right"/>
    </xf>
    <xf numFmtId="3" fontId="39" fillId="0" borderId="0" xfId="57" applyNumberFormat="1" applyFont="1" applyFill="1"/>
    <xf numFmtId="3" fontId="42" fillId="0" borderId="19" xfId="57" applyNumberFormat="1" applyFont="1" applyFill="1" applyBorder="1" applyAlignment="1" applyProtection="1">
      <alignment horizontal="center" vertical="center"/>
    </xf>
    <xf numFmtId="3" fontId="40" fillId="0" borderId="35" xfId="57" applyNumberFormat="1" applyFont="1" applyFill="1" applyBorder="1" applyAlignment="1">
      <alignment horizontal="right"/>
    </xf>
    <xf numFmtId="3" fontId="40" fillId="0" borderId="27" xfId="57" applyNumberFormat="1" applyFont="1" applyFill="1" applyBorder="1" applyAlignment="1">
      <alignment horizontal="right"/>
    </xf>
    <xf numFmtId="3" fontId="43" fillId="0" borderId="27" xfId="57" applyNumberFormat="1" applyFont="1" applyFill="1" applyBorder="1" applyAlignment="1" applyProtection="1">
      <alignment horizontal="right" vertical="center"/>
    </xf>
    <xf numFmtId="3" fontId="40" fillId="0" borderId="29" xfId="57" applyNumberFormat="1" applyFont="1" applyFill="1" applyBorder="1" applyAlignment="1">
      <alignment horizontal="right"/>
    </xf>
    <xf numFmtId="3" fontId="40" fillId="0" borderId="43" xfId="57" applyNumberFormat="1" applyFont="1" applyFill="1" applyBorder="1" applyAlignment="1">
      <alignment horizontal="right"/>
    </xf>
    <xf numFmtId="3" fontId="40" fillId="0" borderId="28" xfId="57" applyNumberFormat="1" applyFont="1" applyFill="1" applyBorder="1" applyAlignment="1">
      <alignment horizontal="right"/>
    </xf>
    <xf numFmtId="3" fontId="40" fillId="0" borderId="31" xfId="57" applyNumberFormat="1" applyFont="1" applyFill="1" applyBorder="1" applyAlignment="1">
      <alignment horizontal="right"/>
    </xf>
    <xf numFmtId="3" fontId="44" fillId="0" borderId="21" xfId="57" applyNumberFormat="1" applyFont="1" applyFill="1" applyBorder="1" applyProtection="1"/>
    <xf numFmtId="3" fontId="41" fillId="0" borderId="22" xfId="57" applyNumberFormat="1" applyFont="1" applyFill="1" applyBorder="1" applyAlignment="1">
      <alignment horizontal="right"/>
    </xf>
    <xf numFmtId="3" fontId="40" fillId="0" borderId="22" xfId="57" applyNumberFormat="1" applyFont="1" applyFill="1" applyBorder="1" applyAlignment="1">
      <alignment horizontal="right"/>
    </xf>
    <xf numFmtId="3" fontId="40" fillId="0" borderId="0" xfId="57" applyNumberFormat="1" applyFont="1" applyFill="1" applyBorder="1" applyAlignment="1">
      <alignment horizontal="right"/>
    </xf>
    <xf numFmtId="3" fontId="45" fillId="0" borderId="10" xfId="57" applyNumberFormat="1" applyFont="1" applyFill="1" applyBorder="1" applyAlignment="1" applyProtection="1">
      <alignment horizontal="right"/>
    </xf>
    <xf numFmtId="3" fontId="41" fillId="0" borderId="10" xfId="57" applyNumberFormat="1" applyFont="1" applyFill="1" applyBorder="1" applyAlignment="1">
      <alignment horizontal="right"/>
    </xf>
    <xf numFmtId="3" fontId="40" fillId="0" borderId="36" xfId="57" applyNumberFormat="1" applyFont="1" applyFill="1" applyBorder="1" applyAlignment="1">
      <alignment horizontal="right"/>
    </xf>
    <xf numFmtId="3" fontId="40" fillId="0" borderId="45" xfId="57" applyNumberFormat="1" applyFont="1" applyFill="1" applyBorder="1" applyAlignment="1">
      <alignment horizontal="right"/>
    </xf>
    <xf numFmtId="3" fontId="5" fillId="0" borderId="21" xfId="57" applyNumberFormat="1" applyFont="1" applyFill="1" applyBorder="1" applyAlignment="1" applyProtection="1">
      <alignment wrapText="1"/>
    </xf>
    <xf numFmtId="3" fontId="5" fillId="0" borderId="63" xfId="57" applyNumberFormat="1" applyFont="1" applyFill="1" applyBorder="1" applyProtection="1"/>
    <xf numFmtId="3" fontId="40" fillId="0" borderId="62" xfId="57" applyNumberFormat="1" applyFont="1" applyFill="1" applyBorder="1" applyAlignment="1">
      <alignment horizontal="right"/>
    </xf>
    <xf numFmtId="3" fontId="40" fillId="0" borderId="23" xfId="57" applyNumberFormat="1" applyFont="1" applyFill="1" applyBorder="1" applyAlignment="1">
      <alignment horizontal="right"/>
    </xf>
    <xf numFmtId="3" fontId="40" fillId="0" borderId="23" xfId="57" applyNumberFormat="1" applyFont="1" applyFill="1" applyBorder="1" applyAlignment="1" applyProtection="1">
      <alignment horizontal="right"/>
    </xf>
    <xf numFmtId="3" fontId="40" fillId="0" borderId="30" xfId="57" applyNumberFormat="1" applyFont="1" applyFill="1" applyBorder="1" applyAlignment="1">
      <alignment horizontal="right"/>
    </xf>
    <xf numFmtId="3" fontId="44" fillId="0" borderId="48" xfId="57" applyNumberFormat="1" applyFont="1" applyFill="1" applyBorder="1" applyAlignment="1" applyProtection="1">
      <alignment horizontal="left"/>
    </xf>
    <xf numFmtId="3" fontId="45" fillId="0" borderId="46" xfId="57" applyNumberFormat="1" applyFont="1" applyFill="1" applyBorder="1" applyAlignment="1" applyProtection="1">
      <alignment horizontal="right"/>
    </xf>
    <xf numFmtId="3" fontId="45" fillId="0" borderId="17" xfId="57" applyNumberFormat="1" applyFont="1" applyFill="1" applyBorder="1" applyAlignment="1" applyProtection="1">
      <alignment horizontal="right"/>
    </xf>
    <xf numFmtId="3" fontId="45" fillId="0" borderId="38" xfId="57" applyNumberFormat="1" applyFont="1" applyFill="1" applyBorder="1" applyAlignment="1" applyProtection="1">
      <alignment horizontal="right"/>
    </xf>
    <xf numFmtId="3" fontId="45" fillId="0" borderId="25" xfId="57" applyNumberFormat="1" applyFont="1" applyFill="1" applyBorder="1" applyAlignment="1" applyProtection="1">
      <alignment horizontal="right"/>
    </xf>
    <xf numFmtId="3" fontId="45" fillId="0" borderId="40" xfId="57" applyNumberFormat="1" applyFont="1" applyFill="1" applyBorder="1" applyAlignment="1" applyProtection="1">
      <alignment horizontal="right"/>
    </xf>
    <xf numFmtId="3" fontId="40" fillId="0" borderId="10" xfId="57" applyNumberFormat="1" applyFont="1" applyFill="1" applyBorder="1" applyAlignment="1" applyProtection="1">
      <alignment horizontal="right"/>
    </xf>
    <xf numFmtId="3" fontId="5" fillId="0" borderId="0" xfId="57" applyNumberFormat="1" applyFont="1" applyFill="1" applyBorder="1"/>
    <xf numFmtId="3" fontId="44" fillId="0" borderId="51" xfId="57" applyNumberFormat="1" applyFont="1" applyFill="1" applyBorder="1" applyAlignment="1" applyProtection="1">
      <alignment horizontal="left"/>
    </xf>
    <xf numFmtId="3" fontId="45" fillId="0" borderId="52" xfId="57" applyNumberFormat="1" applyFont="1" applyFill="1" applyBorder="1" applyAlignment="1" applyProtection="1">
      <alignment horizontal="right"/>
    </xf>
    <xf numFmtId="3" fontId="45" fillId="0" borderId="11" xfId="57" applyNumberFormat="1" applyFont="1" applyFill="1" applyBorder="1" applyAlignment="1" applyProtection="1">
      <alignment horizontal="right"/>
    </xf>
    <xf numFmtId="3" fontId="45" fillId="0" borderId="37" xfId="57" applyNumberFormat="1" applyFont="1" applyFill="1" applyBorder="1" applyAlignment="1" applyProtection="1">
      <alignment horizontal="right"/>
    </xf>
    <xf numFmtId="3" fontId="45" fillId="0" borderId="34" xfId="57" applyNumberFormat="1" applyFont="1" applyFill="1" applyBorder="1" applyAlignment="1" applyProtection="1">
      <alignment horizontal="right"/>
    </xf>
    <xf numFmtId="3" fontId="45" fillId="0" borderId="44" xfId="57" applyNumberFormat="1" applyFont="1" applyFill="1" applyBorder="1" applyAlignment="1" applyProtection="1">
      <alignment horizontal="right"/>
    </xf>
    <xf numFmtId="3" fontId="44" fillId="0" borderId="21" xfId="57" applyNumberFormat="1" applyFont="1" applyFill="1" applyBorder="1" applyAlignment="1" applyProtection="1">
      <alignment horizontal="left"/>
    </xf>
    <xf numFmtId="3" fontId="5" fillId="0" borderId="61" xfId="57" applyNumberFormat="1" applyFont="1" applyFill="1" applyBorder="1" applyAlignment="1" applyProtection="1">
      <alignment wrapText="1"/>
    </xf>
    <xf numFmtId="3" fontId="39" fillId="0" borderId="55" xfId="57" applyNumberFormat="1" applyFont="1" applyFill="1" applyBorder="1" applyAlignment="1">
      <alignment horizontal="left"/>
    </xf>
    <xf numFmtId="3" fontId="39" fillId="0" borderId="48" xfId="57" applyNumberFormat="1" applyFont="1" applyFill="1" applyBorder="1" applyAlignment="1" applyProtection="1"/>
    <xf numFmtId="3" fontId="40" fillId="0" borderId="46" xfId="57" applyNumberFormat="1" applyFont="1" applyFill="1" applyBorder="1" applyAlignment="1" applyProtection="1">
      <alignment horizontal="right"/>
    </xf>
    <xf numFmtId="3" fontId="40" fillId="0" borderId="17" xfId="57" applyNumberFormat="1" applyFont="1" applyFill="1" applyBorder="1" applyAlignment="1" applyProtection="1">
      <alignment horizontal="right"/>
    </xf>
    <xf numFmtId="3" fontId="40" fillId="0" borderId="38" xfId="57" applyNumberFormat="1" applyFont="1" applyFill="1" applyBorder="1" applyAlignment="1" applyProtection="1">
      <alignment horizontal="right"/>
    </xf>
    <xf numFmtId="3" fontId="40" fillId="0" borderId="25" xfId="57" applyNumberFormat="1" applyFont="1" applyFill="1" applyBorder="1" applyAlignment="1" applyProtection="1">
      <alignment horizontal="right"/>
    </xf>
    <xf numFmtId="3" fontId="40" fillId="0" borderId="40" xfId="57" applyNumberFormat="1" applyFont="1" applyFill="1" applyBorder="1" applyAlignment="1" applyProtection="1">
      <alignment horizontal="right"/>
    </xf>
    <xf numFmtId="3" fontId="39" fillId="0" borderId="51" xfId="57" applyNumberFormat="1" applyFont="1" applyFill="1" applyBorder="1" applyAlignment="1" applyProtection="1">
      <alignment horizontal="left" vertical="center"/>
    </xf>
    <xf numFmtId="3" fontId="40" fillId="0" borderId="52" xfId="57" applyNumberFormat="1" applyFont="1" applyFill="1" applyBorder="1" applyAlignment="1" applyProtection="1">
      <alignment horizontal="right" vertical="center"/>
    </xf>
    <xf numFmtId="3" fontId="40" fillId="0" borderId="11" xfId="57" applyNumberFormat="1" applyFont="1" applyFill="1" applyBorder="1" applyAlignment="1" applyProtection="1">
      <alignment horizontal="right" vertical="center"/>
    </xf>
    <xf numFmtId="3" fontId="40" fillId="0" borderId="37" xfId="57" applyNumberFormat="1" applyFont="1" applyFill="1" applyBorder="1" applyAlignment="1" applyProtection="1">
      <alignment horizontal="right" vertical="center"/>
    </xf>
    <xf numFmtId="3" fontId="40" fillId="0" borderId="34" xfId="57" applyNumberFormat="1" applyFont="1" applyFill="1" applyBorder="1" applyAlignment="1" applyProtection="1">
      <alignment horizontal="right" vertical="center"/>
    </xf>
    <xf numFmtId="3" fontId="40" fillId="0" borderId="44" xfId="57" applyNumberFormat="1" applyFont="1" applyFill="1" applyBorder="1" applyAlignment="1" applyProtection="1">
      <alignment horizontal="right" vertical="center"/>
    </xf>
    <xf numFmtId="3" fontId="40" fillId="0" borderId="39" xfId="57" applyNumberFormat="1" applyFont="1" applyFill="1" applyBorder="1" applyAlignment="1">
      <alignment horizontal="right"/>
    </xf>
    <xf numFmtId="3" fontId="40" fillId="0" borderId="50" xfId="57" applyNumberFormat="1" applyFont="1" applyFill="1" applyBorder="1" applyAlignment="1">
      <alignment horizontal="right"/>
    </xf>
    <xf numFmtId="3" fontId="40" fillId="0" borderId="16" xfId="57" applyNumberFormat="1" applyFont="1" applyFill="1" applyBorder="1" applyAlignment="1">
      <alignment horizontal="right"/>
    </xf>
    <xf numFmtId="3" fontId="40" fillId="0" borderId="41" xfId="57" applyNumberFormat="1" applyFont="1" applyFill="1" applyBorder="1" applyAlignment="1">
      <alignment horizontal="right"/>
    </xf>
    <xf numFmtId="3" fontId="5" fillId="0" borderId="0" xfId="57" applyNumberFormat="1" applyFont="1" applyFill="1" applyBorder="1" applyAlignment="1">
      <alignment horizontal="right"/>
    </xf>
    <xf numFmtId="3" fontId="39" fillId="0" borderId="0" xfId="57" applyNumberFormat="1" applyFont="1" applyFill="1" applyBorder="1"/>
    <xf numFmtId="3" fontId="5" fillId="0" borderId="0" xfId="57" applyNumberFormat="1" applyFont="1" applyBorder="1" applyAlignment="1">
      <alignment horizontal="right"/>
    </xf>
    <xf numFmtId="3" fontId="39" fillId="0" borderId="0" xfId="57" applyNumberFormat="1" applyFont="1"/>
    <xf numFmtId="3" fontId="39" fillId="0" borderId="35" xfId="58" applyNumberFormat="1" applyFont="1" applyBorder="1" applyAlignment="1">
      <alignment horizontal="center"/>
    </xf>
    <xf numFmtId="3" fontId="39" fillId="0" borderId="35" xfId="58" applyNumberFormat="1" applyFont="1" applyBorder="1" applyAlignment="1">
      <alignment horizontal="center" vertical="center"/>
    </xf>
    <xf numFmtId="3" fontId="39" fillId="0" borderId="35" xfId="57" applyNumberFormat="1" applyFont="1" applyFill="1" applyBorder="1" applyAlignment="1">
      <alignment horizontal="center"/>
    </xf>
    <xf numFmtId="3" fontId="39" fillId="0" borderId="29" xfId="57" applyNumberFormat="1" applyFont="1" applyBorder="1" applyAlignment="1">
      <alignment horizontal="center" wrapText="1"/>
    </xf>
    <xf numFmtId="3" fontId="39" fillId="0" borderId="43" xfId="57" applyNumberFormat="1" applyFont="1" applyBorder="1" applyAlignment="1">
      <alignment horizontal="center" wrapText="1"/>
    </xf>
    <xf numFmtId="3" fontId="39" fillId="0" borderId="22" xfId="57" applyNumberFormat="1" applyFont="1" applyFill="1" applyBorder="1" applyAlignment="1">
      <alignment horizontal="center"/>
    </xf>
    <xf numFmtId="0" fontId="39" fillId="0" borderId="20" xfId="58" applyFont="1" applyBorder="1" applyAlignment="1">
      <alignment horizontal="center" wrapText="1"/>
    </xf>
    <xf numFmtId="0" fontId="39" fillId="0" borderId="36" xfId="58" applyFont="1" applyBorder="1" applyAlignment="1">
      <alignment horizontal="center" wrapText="1"/>
    </xf>
    <xf numFmtId="3" fontId="39" fillId="0" borderId="52" xfId="57" applyNumberFormat="1" applyFont="1" applyBorder="1" applyAlignment="1">
      <alignment horizontal="center"/>
    </xf>
    <xf numFmtId="3" fontId="39" fillId="0" borderId="52" xfId="57" applyNumberFormat="1" applyFont="1" applyFill="1" applyBorder="1" applyAlignment="1">
      <alignment horizontal="center"/>
    </xf>
    <xf numFmtId="0" fontId="39" fillId="0" borderId="24" xfId="58" applyFont="1" applyBorder="1" applyAlignment="1">
      <alignment horizontal="center" wrapText="1"/>
    </xf>
    <xf numFmtId="0" fontId="39" fillId="0" borderId="37" xfId="58" applyFont="1" applyBorder="1" applyAlignment="1">
      <alignment horizontal="center" wrapText="1"/>
    </xf>
    <xf numFmtId="3" fontId="39" fillId="0" borderId="0" xfId="57" applyNumberFormat="1" applyFont="1" applyFill="1" applyBorder="1" applyAlignment="1">
      <alignment horizontal="right"/>
    </xf>
    <xf numFmtId="3" fontId="39" fillId="0" borderId="0" xfId="57" applyNumberFormat="1" applyFont="1" applyBorder="1" applyAlignment="1">
      <alignment horizontal="right"/>
    </xf>
    <xf numFmtId="3" fontId="40" fillId="0" borderId="0" xfId="57" applyNumberFormat="1" applyFont="1" applyAlignment="1"/>
    <xf numFmtId="3" fontId="40" fillId="0" borderId="0" xfId="57" applyNumberFormat="1" applyFont="1" applyAlignment="1">
      <alignment wrapText="1"/>
    </xf>
    <xf numFmtId="0" fontId="46" fillId="0" borderId="0" xfId="51" applyFont="1" applyAlignment="1">
      <alignment horizontal="center"/>
    </xf>
    <xf numFmtId="3" fontId="39" fillId="0" borderId="15" xfId="57" applyNumberFormat="1" applyFont="1" applyBorder="1" applyAlignment="1">
      <alignment horizontal="center" vertical="center"/>
    </xf>
    <xf numFmtId="3" fontId="39" fillId="0" borderId="50" xfId="57" applyNumberFormat="1" applyFont="1" applyBorder="1" applyAlignment="1">
      <alignment horizontal="center" vertical="center"/>
    </xf>
    <xf numFmtId="3" fontId="39" fillId="0" borderId="41" xfId="57" applyNumberFormat="1" applyFont="1" applyBorder="1" applyAlignment="1">
      <alignment horizontal="center" vertical="center"/>
    </xf>
    <xf numFmtId="3" fontId="8" fillId="0" borderId="0" xfId="55" applyNumberFormat="1" applyFont="1" applyFill="1" applyAlignment="1">
      <alignment horizontal="center"/>
    </xf>
    <xf numFmtId="3" fontId="2" fillId="0" borderId="18" xfId="55" applyNumberFormat="1" applyFont="1" applyFill="1" applyBorder="1" applyAlignment="1">
      <alignment horizontal="center"/>
    </xf>
    <xf numFmtId="3" fontId="2" fillId="0" borderId="35" xfId="55" applyNumberFormat="1" applyFont="1" applyFill="1" applyBorder="1" applyAlignment="1">
      <alignment horizontal="center"/>
    </xf>
    <xf numFmtId="3" fontId="2" fillId="0" borderId="29" xfId="55" applyNumberFormat="1" applyFont="1" applyFill="1" applyBorder="1" applyAlignment="1">
      <alignment horizontal="center"/>
    </xf>
    <xf numFmtId="3" fontId="37" fillId="0" borderId="18" xfId="55" applyNumberFormat="1" applyFont="1" applyFill="1" applyBorder="1" applyAlignment="1">
      <alignment horizontal="center"/>
    </xf>
    <xf numFmtId="3" fontId="37" fillId="0" borderId="35" xfId="55" applyNumberFormat="1" applyFont="1" applyFill="1" applyBorder="1" applyAlignment="1">
      <alignment horizontal="center"/>
    </xf>
  </cellXfs>
  <cellStyles count="5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5" xr:uid="{00000000-0005-0000-0000-000018000000}"/>
    <cellStyle name="Bevitel" xfId="30" builtinId="20" customBuiltin="1"/>
    <cellStyle name="Calculation" xfId="47" xr:uid="{00000000-0005-0000-0000-000019000000}"/>
    <cellStyle name="Check Cell" xfId="25" xr:uid="{00000000-0005-0000-0000-00001A000000}"/>
    <cellStyle name="Cím" xfId="48" builtinId="15" customBuiltin="1"/>
    <cellStyle name="Címsor 1" xfId="26" builtinId="16" customBuiltin="1"/>
    <cellStyle name="Címsor 2" xfId="27" builtinId="17" customBuiltin="1"/>
    <cellStyle name="Címsor 3" xfId="28" builtinId="18" customBuiltin="1"/>
    <cellStyle name="Címsor 4" xfId="29" builtinId="19" customBuiltin="1"/>
    <cellStyle name="Explanatory Text" xfId="39" xr:uid="{00000000-0005-0000-0000-00001B000000}"/>
    <cellStyle name="Figyelmeztetés" xfId="50" builtinId="11" customBuiltin="1"/>
    <cellStyle name="Good" xfId="37" xr:uid="{00000000-0005-0000-0000-00001C000000}"/>
    <cellStyle name="Hivatkozott cella" xfId="38" builtinId="24" customBuiltin="1"/>
    <cellStyle name="Jegyzet" xfId="43" builtinId="10" customBuiltin="1"/>
    <cellStyle name="Jelölőszín (1)" xfId="31" xr:uid="{00000000-0005-0000-0000-000022000000}"/>
    <cellStyle name="Jelölőszín (2)" xfId="32" xr:uid="{00000000-0005-0000-0000-000023000000}"/>
    <cellStyle name="Jelölőszín (3)" xfId="33" xr:uid="{00000000-0005-0000-0000-000024000000}"/>
    <cellStyle name="Jelölőszín (4)" xfId="34" xr:uid="{00000000-0005-0000-0000-000025000000}"/>
    <cellStyle name="Jelölőszín (5)" xfId="35" xr:uid="{00000000-0005-0000-0000-000026000000}"/>
    <cellStyle name="Jelölőszín (6)" xfId="36" xr:uid="{00000000-0005-0000-0000-000027000000}"/>
    <cellStyle name="Kimenet" xfId="44" builtinId="21" customBuiltin="1"/>
    <cellStyle name="Neutral" xfId="46" xr:uid="{00000000-0005-0000-0000-000029000000}"/>
    <cellStyle name="Normál" xfId="0" builtinId="0"/>
    <cellStyle name="Normal 2" xfId="40" xr:uid="{00000000-0005-0000-0000-00002B000000}"/>
    <cellStyle name="Normál 2" xfId="41" xr:uid="{00000000-0005-0000-0000-00002C000000}"/>
    <cellStyle name="Normál 3" xfId="42" xr:uid="{00000000-0005-0000-0000-00002D000000}"/>
    <cellStyle name="Normál 4" xfId="52" xr:uid="{00000000-0005-0000-0000-00002E000000}"/>
    <cellStyle name="Normál 4 2" xfId="53" xr:uid="{00000000-0005-0000-0000-00002F000000}"/>
    <cellStyle name="Normál 5" xfId="56" xr:uid="{43EAD6FA-089A-4FC4-AF8E-570CB10F5775}"/>
    <cellStyle name="Normál_06pmkgy" xfId="57" xr:uid="{343160C1-8584-4211-82D7-7AD1C1BD0BF5}"/>
    <cellStyle name="Normál_07PMKGY" xfId="54" xr:uid="{00000000-0005-0000-0000-000030000000}"/>
    <cellStyle name="Normál_12HOBES" xfId="55" xr:uid="{00000000-0005-0000-0000-000032000000}"/>
    <cellStyle name="Normál_2013.pm.kgy.előterjesztés ezer forintban" xfId="58" xr:uid="{3E9D8446-9DB9-46D7-942C-BB4AE7D785AA}"/>
    <cellStyle name="Normál_Eves beszamolo_733656_2015_03_13_jó_szovamód" xfId="51" xr:uid="{00000000-0005-0000-0000-000035000000}"/>
    <cellStyle name="Összesen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35"/>
  <sheetViews>
    <sheetView tabSelected="1" zoomScale="75" zoomScaleNormal="75" workbookViewId="0">
      <pane ySplit="10" topLeftCell="A11" activePane="bottomLeft" state="frozen"/>
      <selection pane="bottomLeft" activeCell="B5" sqref="B5"/>
    </sheetView>
  </sheetViews>
  <sheetFormatPr defaultColWidth="10.6640625" defaultRowHeight="15" x14ac:dyDescent="0.2"/>
  <cols>
    <col min="1" max="1" width="3.5" style="24" customWidth="1"/>
    <col min="2" max="2" width="102.33203125" style="24" customWidth="1"/>
    <col min="3" max="3" width="24.1640625" style="43" customWidth="1"/>
    <col min="4" max="4" width="24.6640625" style="24" customWidth="1"/>
    <col min="5" max="5" width="22.33203125" style="24" customWidth="1"/>
    <col min="6" max="6" width="3.83203125" style="24" customWidth="1"/>
    <col min="7" max="7" width="13.5" style="24" customWidth="1"/>
    <col min="8" max="256" width="10.6640625" style="24"/>
    <col min="257" max="257" width="9.5" style="24" customWidth="1"/>
    <col min="258" max="258" width="110.33203125" style="24" customWidth="1"/>
    <col min="259" max="259" width="23.5" style="24" customWidth="1"/>
    <col min="260" max="260" width="27.1640625" style="24" customWidth="1"/>
    <col min="261" max="261" width="22.33203125" style="24" customWidth="1"/>
    <col min="262" max="262" width="16.5" style="24" customWidth="1"/>
    <col min="263" max="263" width="13.5" style="24" customWidth="1"/>
    <col min="264" max="512" width="10.6640625" style="24"/>
    <col min="513" max="513" width="9.5" style="24" customWidth="1"/>
    <col min="514" max="514" width="110.33203125" style="24" customWidth="1"/>
    <col min="515" max="515" width="23.5" style="24" customWidth="1"/>
    <col min="516" max="516" width="27.1640625" style="24" customWidth="1"/>
    <col min="517" max="517" width="22.33203125" style="24" customWidth="1"/>
    <col min="518" max="518" width="16.5" style="24" customWidth="1"/>
    <col min="519" max="519" width="13.5" style="24" customWidth="1"/>
    <col min="520" max="768" width="10.6640625" style="24"/>
    <col min="769" max="769" width="9.5" style="24" customWidth="1"/>
    <col min="770" max="770" width="110.33203125" style="24" customWidth="1"/>
    <col min="771" max="771" width="23.5" style="24" customWidth="1"/>
    <col min="772" max="772" width="27.1640625" style="24" customWidth="1"/>
    <col min="773" max="773" width="22.33203125" style="24" customWidth="1"/>
    <col min="774" max="774" width="16.5" style="24" customWidth="1"/>
    <col min="775" max="775" width="13.5" style="24" customWidth="1"/>
    <col min="776" max="1024" width="10.6640625" style="24"/>
    <col min="1025" max="1025" width="9.5" style="24" customWidth="1"/>
    <col min="1026" max="1026" width="110.33203125" style="24" customWidth="1"/>
    <col min="1027" max="1027" width="23.5" style="24" customWidth="1"/>
    <col min="1028" max="1028" width="27.1640625" style="24" customWidth="1"/>
    <col min="1029" max="1029" width="22.33203125" style="24" customWidth="1"/>
    <col min="1030" max="1030" width="16.5" style="24" customWidth="1"/>
    <col min="1031" max="1031" width="13.5" style="24" customWidth="1"/>
    <col min="1032" max="1280" width="10.6640625" style="24"/>
    <col min="1281" max="1281" width="9.5" style="24" customWidth="1"/>
    <col min="1282" max="1282" width="110.33203125" style="24" customWidth="1"/>
    <col min="1283" max="1283" width="23.5" style="24" customWidth="1"/>
    <col min="1284" max="1284" width="27.1640625" style="24" customWidth="1"/>
    <col min="1285" max="1285" width="22.33203125" style="24" customWidth="1"/>
    <col min="1286" max="1286" width="16.5" style="24" customWidth="1"/>
    <col min="1287" max="1287" width="13.5" style="24" customWidth="1"/>
    <col min="1288" max="1536" width="10.6640625" style="24"/>
    <col min="1537" max="1537" width="9.5" style="24" customWidth="1"/>
    <col min="1538" max="1538" width="110.33203125" style="24" customWidth="1"/>
    <col min="1539" max="1539" width="23.5" style="24" customWidth="1"/>
    <col min="1540" max="1540" width="27.1640625" style="24" customWidth="1"/>
    <col min="1541" max="1541" width="22.33203125" style="24" customWidth="1"/>
    <col min="1542" max="1542" width="16.5" style="24" customWidth="1"/>
    <col min="1543" max="1543" width="13.5" style="24" customWidth="1"/>
    <col min="1544" max="1792" width="10.6640625" style="24"/>
    <col min="1793" max="1793" width="9.5" style="24" customWidth="1"/>
    <col min="1794" max="1794" width="110.33203125" style="24" customWidth="1"/>
    <col min="1795" max="1795" width="23.5" style="24" customWidth="1"/>
    <col min="1796" max="1796" width="27.1640625" style="24" customWidth="1"/>
    <col min="1797" max="1797" width="22.33203125" style="24" customWidth="1"/>
    <col min="1798" max="1798" width="16.5" style="24" customWidth="1"/>
    <col min="1799" max="1799" width="13.5" style="24" customWidth="1"/>
    <col min="1800" max="2048" width="10.6640625" style="24"/>
    <col min="2049" max="2049" width="9.5" style="24" customWidth="1"/>
    <col min="2050" max="2050" width="110.33203125" style="24" customWidth="1"/>
    <col min="2051" max="2051" width="23.5" style="24" customWidth="1"/>
    <col min="2052" max="2052" width="27.1640625" style="24" customWidth="1"/>
    <col min="2053" max="2053" width="22.33203125" style="24" customWidth="1"/>
    <col min="2054" max="2054" width="16.5" style="24" customWidth="1"/>
    <col min="2055" max="2055" width="13.5" style="24" customWidth="1"/>
    <col min="2056" max="2304" width="10.6640625" style="24"/>
    <col min="2305" max="2305" width="9.5" style="24" customWidth="1"/>
    <col min="2306" max="2306" width="110.33203125" style="24" customWidth="1"/>
    <col min="2307" max="2307" width="23.5" style="24" customWidth="1"/>
    <col min="2308" max="2308" width="27.1640625" style="24" customWidth="1"/>
    <col min="2309" max="2309" width="22.33203125" style="24" customWidth="1"/>
    <col min="2310" max="2310" width="16.5" style="24" customWidth="1"/>
    <col min="2311" max="2311" width="13.5" style="24" customWidth="1"/>
    <col min="2312" max="2560" width="10.6640625" style="24"/>
    <col min="2561" max="2561" width="9.5" style="24" customWidth="1"/>
    <col min="2562" max="2562" width="110.33203125" style="24" customWidth="1"/>
    <col min="2563" max="2563" width="23.5" style="24" customWidth="1"/>
    <col min="2564" max="2564" width="27.1640625" style="24" customWidth="1"/>
    <col min="2565" max="2565" width="22.33203125" style="24" customWidth="1"/>
    <col min="2566" max="2566" width="16.5" style="24" customWidth="1"/>
    <col min="2567" max="2567" width="13.5" style="24" customWidth="1"/>
    <col min="2568" max="2816" width="10.6640625" style="24"/>
    <col min="2817" max="2817" width="9.5" style="24" customWidth="1"/>
    <col min="2818" max="2818" width="110.33203125" style="24" customWidth="1"/>
    <col min="2819" max="2819" width="23.5" style="24" customWidth="1"/>
    <col min="2820" max="2820" width="27.1640625" style="24" customWidth="1"/>
    <col min="2821" max="2821" width="22.33203125" style="24" customWidth="1"/>
    <col min="2822" max="2822" width="16.5" style="24" customWidth="1"/>
    <col min="2823" max="2823" width="13.5" style="24" customWidth="1"/>
    <col min="2824" max="3072" width="10.6640625" style="24"/>
    <col min="3073" max="3073" width="9.5" style="24" customWidth="1"/>
    <col min="3074" max="3074" width="110.33203125" style="24" customWidth="1"/>
    <col min="3075" max="3075" width="23.5" style="24" customWidth="1"/>
    <col min="3076" max="3076" width="27.1640625" style="24" customWidth="1"/>
    <col min="3077" max="3077" width="22.33203125" style="24" customWidth="1"/>
    <col min="3078" max="3078" width="16.5" style="24" customWidth="1"/>
    <col min="3079" max="3079" width="13.5" style="24" customWidth="1"/>
    <col min="3080" max="3328" width="10.6640625" style="24"/>
    <col min="3329" max="3329" width="9.5" style="24" customWidth="1"/>
    <col min="3330" max="3330" width="110.33203125" style="24" customWidth="1"/>
    <col min="3331" max="3331" width="23.5" style="24" customWidth="1"/>
    <col min="3332" max="3332" width="27.1640625" style="24" customWidth="1"/>
    <col min="3333" max="3333" width="22.33203125" style="24" customWidth="1"/>
    <col min="3334" max="3334" width="16.5" style="24" customWidth="1"/>
    <col min="3335" max="3335" width="13.5" style="24" customWidth="1"/>
    <col min="3336" max="3584" width="10.6640625" style="24"/>
    <col min="3585" max="3585" width="9.5" style="24" customWidth="1"/>
    <col min="3586" max="3586" width="110.33203125" style="24" customWidth="1"/>
    <col min="3587" max="3587" width="23.5" style="24" customWidth="1"/>
    <col min="3588" max="3588" width="27.1640625" style="24" customWidth="1"/>
    <col min="3589" max="3589" width="22.33203125" style="24" customWidth="1"/>
    <col min="3590" max="3590" width="16.5" style="24" customWidth="1"/>
    <col min="3591" max="3591" width="13.5" style="24" customWidth="1"/>
    <col min="3592" max="3840" width="10.6640625" style="24"/>
    <col min="3841" max="3841" width="9.5" style="24" customWidth="1"/>
    <col min="3842" max="3842" width="110.33203125" style="24" customWidth="1"/>
    <col min="3843" max="3843" width="23.5" style="24" customWidth="1"/>
    <col min="3844" max="3844" width="27.1640625" style="24" customWidth="1"/>
    <col min="3845" max="3845" width="22.33203125" style="24" customWidth="1"/>
    <col min="3846" max="3846" width="16.5" style="24" customWidth="1"/>
    <col min="3847" max="3847" width="13.5" style="24" customWidth="1"/>
    <col min="3848" max="4096" width="10.6640625" style="24"/>
    <col min="4097" max="4097" width="9.5" style="24" customWidth="1"/>
    <col min="4098" max="4098" width="110.33203125" style="24" customWidth="1"/>
    <col min="4099" max="4099" width="23.5" style="24" customWidth="1"/>
    <col min="4100" max="4100" width="27.1640625" style="24" customWidth="1"/>
    <col min="4101" max="4101" width="22.33203125" style="24" customWidth="1"/>
    <col min="4102" max="4102" width="16.5" style="24" customWidth="1"/>
    <col min="4103" max="4103" width="13.5" style="24" customWidth="1"/>
    <col min="4104" max="4352" width="10.6640625" style="24"/>
    <col min="4353" max="4353" width="9.5" style="24" customWidth="1"/>
    <col min="4354" max="4354" width="110.33203125" style="24" customWidth="1"/>
    <col min="4355" max="4355" width="23.5" style="24" customWidth="1"/>
    <col min="4356" max="4356" width="27.1640625" style="24" customWidth="1"/>
    <col min="4357" max="4357" width="22.33203125" style="24" customWidth="1"/>
    <col min="4358" max="4358" width="16.5" style="24" customWidth="1"/>
    <col min="4359" max="4359" width="13.5" style="24" customWidth="1"/>
    <col min="4360" max="4608" width="10.6640625" style="24"/>
    <col min="4609" max="4609" width="9.5" style="24" customWidth="1"/>
    <col min="4610" max="4610" width="110.33203125" style="24" customWidth="1"/>
    <col min="4611" max="4611" width="23.5" style="24" customWidth="1"/>
    <col min="4612" max="4612" width="27.1640625" style="24" customWidth="1"/>
    <col min="4613" max="4613" width="22.33203125" style="24" customWidth="1"/>
    <col min="4614" max="4614" width="16.5" style="24" customWidth="1"/>
    <col min="4615" max="4615" width="13.5" style="24" customWidth="1"/>
    <col min="4616" max="4864" width="10.6640625" style="24"/>
    <col min="4865" max="4865" width="9.5" style="24" customWidth="1"/>
    <col min="4866" max="4866" width="110.33203125" style="24" customWidth="1"/>
    <col min="4867" max="4867" width="23.5" style="24" customWidth="1"/>
    <col min="4868" max="4868" width="27.1640625" style="24" customWidth="1"/>
    <col min="4869" max="4869" width="22.33203125" style="24" customWidth="1"/>
    <col min="4870" max="4870" width="16.5" style="24" customWidth="1"/>
    <col min="4871" max="4871" width="13.5" style="24" customWidth="1"/>
    <col min="4872" max="5120" width="10.6640625" style="24"/>
    <col min="5121" max="5121" width="9.5" style="24" customWidth="1"/>
    <col min="5122" max="5122" width="110.33203125" style="24" customWidth="1"/>
    <col min="5123" max="5123" width="23.5" style="24" customWidth="1"/>
    <col min="5124" max="5124" width="27.1640625" style="24" customWidth="1"/>
    <col min="5125" max="5125" width="22.33203125" style="24" customWidth="1"/>
    <col min="5126" max="5126" width="16.5" style="24" customWidth="1"/>
    <col min="5127" max="5127" width="13.5" style="24" customWidth="1"/>
    <col min="5128" max="5376" width="10.6640625" style="24"/>
    <col min="5377" max="5377" width="9.5" style="24" customWidth="1"/>
    <col min="5378" max="5378" width="110.33203125" style="24" customWidth="1"/>
    <col min="5379" max="5379" width="23.5" style="24" customWidth="1"/>
    <col min="5380" max="5380" width="27.1640625" style="24" customWidth="1"/>
    <col min="5381" max="5381" width="22.33203125" style="24" customWidth="1"/>
    <col min="5382" max="5382" width="16.5" style="24" customWidth="1"/>
    <col min="5383" max="5383" width="13.5" style="24" customWidth="1"/>
    <col min="5384" max="5632" width="10.6640625" style="24"/>
    <col min="5633" max="5633" width="9.5" style="24" customWidth="1"/>
    <col min="5634" max="5634" width="110.33203125" style="24" customWidth="1"/>
    <col min="5635" max="5635" width="23.5" style="24" customWidth="1"/>
    <col min="5636" max="5636" width="27.1640625" style="24" customWidth="1"/>
    <col min="5637" max="5637" width="22.33203125" style="24" customWidth="1"/>
    <col min="5638" max="5638" width="16.5" style="24" customWidth="1"/>
    <col min="5639" max="5639" width="13.5" style="24" customWidth="1"/>
    <col min="5640" max="5888" width="10.6640625" style="24"/>
    <col min="5889" max="5889" width="9.5" style="24" customWidth="1"/>
    <col min="5890" max="5890" width="110.33203125" style="24" customWidth="1"/>
    <col min="5891" max="5891" width="23.5" style="24" customWidth="1"/>
    <col min="5892" max="5892" width="27.1640625" style="24" customWidth="1"/>
    <col min="5893" max="5893" width="22.33203125" style="24" customWidth="1"/>
    <col min="5894" max="5894" width="16.5" style="24" customWidth="1"/>
    <col min="5895" max="5895" width="13.5" style="24" customWidth="1"/>
    <col min="5896" max="6144" width="10.6640625" style="24"/>
    <col min="6145" max="6145" width="9.5" style="24" customWidth="1"/>
    <col min="6146" max="6146" width="110.33203125" style="24" customWidth="1"/>
    <col min="6147" max="6147" width="23.5" style="24" customWidth="1"/>
    <col min="6148" max="6148" width="27.1640625" style="24" customWidth="1"/>
    <col min="6149" max="6149" width="22.33203125" style="24" customWidth="1"/>
    <col min="6150" max="6150" width="16.5" style="24" customWidth="1"/>
    <col min="6151" max="6151" width="13.5" style="24" customWidth="1"/>
    <col min="6152" max="6400" width="10.6640625" style="24"/>
    <col min="6401" max="6401" width="9.5" style="24" customWidth="1"/>
    <col min="6402" max="6402" width="110.33203125" style="24" customWidth="1"/>
    <col min="6403" max="6403" width="23.5" style="24" customWidth="1"/>
    <col min="6404" max="6404" width="27.1640625" style="24" customWidth="1"/>
    <col min="6405" max="6405" width="22.33203125" style="24" customWidth="1"/>
    <col min="6406" max="6406" width="16.5" style="24" customWidth="1"/>
    <col min="6407" max="6407" width="13.5" style="24" customWidth="1"/>
    <col min="6408" max="6656" width="10.6640625" style="24"/>
    <col min="6657" max="6657" width="9.5" style="24" customWidth="1"/>
    <col min="6658" max="6658" width="110.33203125" style="24" customWidth="1"/>
    <col min="6659" max="6659" width="23.5" style="24" customWidth="1"/>
    <col min="6660" max="6660" width="27.1640625" style="24" customWidth="1"/>
    <col min="6661" max="6661" width="22.33203125" style="24" customWidth="1"/>
    <col min="6662" max="6662" width="16.5" style="24" customWidth="1"/>
    <col min="6663" max="6663" width="13.5" style="24" customWidth="1"/>
    <col min="6664" max="6912" width="10.6640625" style="24"/>
    <col min="6913" max="6913" width="9.5" style="24" customWidth="1"/>
    <col min="6914" max="6914" width="110.33203125" style="24" customWidth="1"/>
    <col min="6915" max="6915" width="23.5" style="24" customWidth="1"/>
    <col min="6916" max="6916" width="27.1640625" style="24" customWidth="1"/>
    <col min="6917" max="6917" width="22.33203125" style="24" customWidth="1"/>
    <col min="6918" max="6918" width="16.5" style="24" customWidth="1"/>
    <col min="6919" max="6919" width="13.5" style="24" customWidth="1"/>
    <col min="6920" max="7168" width="10.6640625" style="24"/>
    <col min="7169" max="7169" width="9.5" style="24" customWidth="1"/>
    <col min="7170" max="7170" width="110.33203125" style="24" customWidth="1"/>
    <col min="7171" max="7171" width="23.5" style="24" customWidth="1"/>
    <col min="7172" max="7172" width="27.1640625" style="24" customWidth="1"/>
    <col min="7173" max="7173" width="22.33203125" style="24" customWidth="1"/>
    <col min="7174" max="7174" width="16.5" style="24" customWidth="1"/>
    <col min="7175" max="7175" width="13.5" style="24" customWidth="1"/>
    <col min="7176" max="7424" width="10.6640625" style="24"/>
    <col min="7425" max="7425" width="9.5" style="24" customWidth="1"/>
    <col min="7426" max="7426" width="110.33203125" style="24" customWidth="1"/>
    <col min="7427" max="7427" width="23.5" style="24" customWidth="1"/>
    <col min="7428" max="7428" width="27.1640625" style="24" customWidth="1"/>
    <col min="7429" max="7429" width="22.33203125" style="24" customWidth="1"/>
    <col min="7430" max="7430" width="16.5" style="24" customWidth="1"/>
    <col min="7431" max="7431" width="13.5" style="24" customWidth="1"/>
    <col min="7432" max="7680" width="10.6640625" style="24"/>
    <col min="7681" max="7681" width="9.5" style="24" customWidth="1"/>
    <col min="7682" max="7682" width="110.33203125" style="24" customWidth="1"/>
    <col min="7683" max="7683" width="23.5" style="24" customWidth="1"/>
    <col min="7684" max="7684" width="27.1640625" style="24" customWidth="1"/>
    <col min="7685" max="7685" width="22.33203125" style="24" customWidth="1"/>
    <col min="7686" max="7686" width="16.5" style="24" customWidth="1"/>
    <col min="7687" max="7687" width="13.5" style="24" customWidth="1"/>
    <col min="7688" max="7936" width="10.6640625" style="24"/>
    <col min="7937" max="7937" width="9.5" style="24" customWidth="1"/>
    <col min="7938" max="7938" width="110.33203125" style="24" customWidth="1"/>
    <col min="7939" max="7939" width="23.5" style="24" customWidth="1"/>
    <col min="7940" max="7940" width="27.1640625" style="24" customWidth="1"/>
    <col min="7941" max="7941" width="22.33203125" style="24" customWidth="1"/>
    <col min="7942" max="7942" width="16.5" style="24" customWidth="1"/>
    <col min="7943" max="7943" width="13.5" style="24" customWidth="1"/>
    <col min="7944" max="8192" width="10.6640625" style="24"/>
    <col min="8193" max="8193" width="9.5" style="24" customWidth="1"/>
    <col min="8194" max="8194" width="110.33203125" style="24" customWidth="1"/>
    <col min="8195" max="8195" width="23.5" style="24" customWidth="1"/>
    <col min="8196" max="8196" width="27.1640625" style="24" customWidth="1"/>
    <col min="8197" max="8197" width="22.33203125" style="24" customWidth="1"/>
    <col min="8198" max="8198" width="16.5" style="24" customWidth="1"/>
    <col min="8199" max="8199" width="13.5" style="24" customWidth="1"/>
    <col min="8200" max="8448" width="10.6640625" style="24"/>
    <col min="8449" max="8449" width="9.5" style="24" customWidth="1"/>
    <col min="8450" max="8450" width="110.33203125" style="24" customWidth="1"/>
    <col min="8451" max="8451" width="23.5" style="24" customWidth="1"/>
    <col min="8452" max="8452" width="27.1640625" style="24" customWidth="1"/>
    <col min="8453" max="8453" width="22.33203125" style="24" customWidth="1"/>
    <col min="8454" max="8454" width="16.5" style="24" customWidth="1"/>
    <col min="8455" max="8455" width="13.5" style="24" customWidth="1"/>
    <col min="8456" max="8704" width="10.6640625" style="24"/>
    <col min="8705" max="8705" width="9.5" style="24" customWidth="1"/>
    <col min="8706" max="8706" width="110.33203125" style="24" customWidth="1"/>
    <col min="8707" max="8707" width="23.5" style="24" customWidth="1"/>
    <col min="8708" max="8708" width="27.1640625" style="24" customWidth="1"/>
    <col min="8709" max="8709" width="22.33203125" style="24" customWidth="1"/>
    <col min="8710" max="8710" width="16.5" style="24" customWidth="1"/>
    <col min="8711" max="8711" width="13.5" style="24" customWidth="1"/>
    <col min="8712" max="8960" width="10.6640625" style="24"/>
    <col min="8961" max="8961" width="9.5" style="24" customWidth="1"/>
    <col min="8962" max="8962" width="110.33203125" style="24" customWidth="1"/>
    <col min="8963" max="8963" width="23.5" style="24" customWidth="1"/>
    <col min="8964" max="8964" width="27.1640625" style="24" customWidth="1"/>
    <col min="8965" max="8965" width="22.33203125" style="24" customWidth="1"/>
    <col min="8966" max="8966" width="16.5" style="24" customWidth="1"/>
    <col min="8967" max="8967" width="13.5" style="24" customWidth="1"/>
    <col min="8968" max="9216" width="10.6640625" style="24"/>
    <col min="9217" max="9217" width="9.5" style="24" customWidth="1"/>
    <col min="9218" max="9218" width="110.33203125" style="24" customWidth="1"/>
    <col min="9219" max="9219" width="23.5" style="24" customWidth="1"/>
    <col min="9220" max="9220" width="27.1640625" style="24" customWidth="1"/>
    <col min="9221" max="9221" width="22.33203125" style="24" customWidth="1"/>
    <col min="9222" max="9222" width="16.5" style="24" customWidth="1"/>
    <col min="9223" max="9223" width="13.5" style="24" customWidth="1"/>
    <col min="9224" max="9472" width="10.6640625" style="24"/>
    <col min="9473" max="9473" width="9.5" style="24" customWidth="1"/>
    <col min="9474" max="9474" width="110.33203125" style="24" customWidth="1"/>
    <col min="9475" max="9475" width="23.5" style="24" customWidth="1"/>
    <col min="9476" max="9476" width="27.1640625" style="24" customWidth="1"/>
    <col min="9477" max="9477" width="22.33203125" style="24" customWidth="1"/>
    <col min="9478" max="9478" width="16.5" style="24" customWidth="1"/>
    <col min="9479" max="9479" width="13.5" style="24" customWidth="1"/>
    <col min="9480" max="9728" width="10.6640625" style="24"/>
    <col min="9729" max="9729" width="9.5" style="24" customWidth="1"/>
    <col min="9730" max="9730" width="110.33203125" style="24" customWidth="1"/>
    <col min="9731" max="9731" width="23.5" style="24" customWidth="1"/>
    <col min="9732" max="9732" width="27.1640625" style="24" customWidth="1"/>
    <col min="9733" max="9733" width="22.33203125" style="24" customWidth="1"/>
    <col min="9734" max="9734" width="16.5" style="24" customWidth="1"/>
    <col min="9735" max="9735" width="13.5" style="24" customWidth="1"/>
    <col min="9736" max="9984" width="10.6640625" style="24"/>
    <col min="9985" max="9985" width="9.5" style="24" customWidth="1"/>
    <col min="9986" max="9986" width="110.33203125" style="24" customWidth="1"/>
    <col min="9987" max="9987" width="23.5" style="24" customWidth="1"/>
    <col min="9988" max="9988" width="27.1640625" style="24" customWidth="1"/>
    <col min="9989" max="9989" width="22.33203125" style="24" customWidth="1"/>
    <col min="9990" max="9990" width="16.5" style="24" customWidth="1"/>
    <col min="9991" max="9991" width="13.5" style="24" customWidth="1"/>
    <col min="9992" max="10240" width="10.6640625" style="24"/>
    <col min="10241" max="10241" width="9.5" style="24" customWidth="1"/>
    <col min="10242" max="10242" width="110.33203125" style="24" customWidth="1"/>
    <col min="10243" max="10243" width="23.5" style="24" customWidth="1"/>
    <col min="10244" max="10244" width="27.1640625" style="24" customWidth="1"/>
    <col min="10245" max="10245" width="22.33203125" style="24" customWidth="1"/>
    <col min="10246" max="10246" width="16.5" style="24" customWidth="1"/>
    <col min="10247" max="10247" width="13.5" style="24" customWidth="1"/>
    <col min="10248" max="10496" width="10.6640625" style="24"/>
    <col min="10497" max="10497" width="9.5" style="24" customWidth="1"/>
    <col min="10498" max="10498" width="110.33203125" style="24" customWidth="1"/>
    <col min="10499" max="10499" width="23.5" style="24" customWidth="1"/>
    <col min="10500" max="10500" width="27.1640625" style="24" customWidth="1"/>
    <col min="10501" max="10501" width="22.33203125" style="24" customWidth="1"/>
    <col min="10502" max="10502" width="16.5" style="24" customWidth="1"/>
    <col min="10503" max="10503" width="13.5" style="24" customWidth="1"/>
    <col min="10504" max="10752" width="10.6640625" style="24"/>
    <col min="10753" max="10753" width="9.5" style="24" customWidth="1"/>
    <col min="10754" max="10754" width="110.33203125" style="24" customWidth="1"/>
    <col min="10755" max="10755" width="23.5" style="24" customWidth="1"/>
    <col min="10756" max="10756" width="27.1640625" style="24" customWidth="1"/>
    <col min="10757" max="10757" width="22.33203125" style="24" customWidth="1"/>
    <col min="10758" max="10758" width="16.5" style="24" customWidth="1"/>
    <col min="10759" max="10759" width="13.5" style="24" customWidth="1"/>
    <col min="10760" max="11008" width="10.6640625" style="24"/>
    <col min="11009" max="11009" width="9.5" style="24" customWidth="1"/>
    <col min="11010" max="11010" width="110.33203125" style="24" customWidth="1"/>
    <col min="11011" max="11011" width="23.5" style="24" customWidth="1"/>
    <col min="11012" max="11012" width="27.1640625" style="24" customWidth="1"/>
    <col min="11013" max="11013" width="22.33203125" style="24" customWidth="1"/>
    <col min="11014" max="11014" width="16.5" style="24" customWidth="1"/>
    <col min="11015" max="11015" width="13.5" style="24" customWidth="1"/>
    <col min="11016" max="11264" width="10.6640625" style="24"/>
    <col min="11265" max="11265" width="9.5" style="24" customWidth="1"/>
    <col min="11266" max="11266" width="110.33203125" style="24" customWidth="1"/>
    <col min="11267" max="11267" width="23.5" style="24" customWidth="1"/>
    <col min="11268" max="11268" width="27.1640625" style="24" customWidth="1"/>
    <col min="11269" max="11269" width="22.33203125" style="24" customWidth="1"/>
    <col min="11270" max="11270" width="16.5" style="24" customWidth="1"/>
    <col min="11271" max="11271" width="13.5" style="24" customWidth="1"/>
    <col min="11272" max="11520" width="10.6640625" style="24"/>
    <col min="11521" max="11521" width="9.5" style="24" customWidth="1"/>
    <col min="11522" max="11522" width="110.33203125" style="24" customWidth="1"/>
    <col min="11523" max="11523" width="23.5" style="24" customWidth="1"/>
    <col min="11524" max="11524" width="27.1640625" style="24" customWidth="1"/>
    <col min="11525" max="11525" width="22.33203125" style="24" customWidth="1"/>
    <col min="11526" max="11526" width="16.5" style="24" customWidth="1"/>
    <col min="11527" max="11527" width="13.5" style="24" customWidth="1"/>
    <col min="11528" max="11776" width="10.6640625" style="24"/>
    <col min="11777" max="11777" width="9.5" style="24" customWidth="1"/>
    <col min="11778" max="11778" width="110.33203125" style="24" customWidth="1"/>
    <col min="11779" max="11779" width="23.5" style="24" customWidth="1"/>
    <col min="11780" max="11780" width="27.1640625" style="24" customWidth="1"/>
    <col min="11781" max="11781" width="22.33203125" style="24" customWidth="1"/>
    <col min="11782" max="11782" width="16.5" style="24" customWidth="1"/>
    <col min="11783" max="11783" width="13.5" style="24" customWidth="1"/>
    <col min="11784" max="12032" width="10.6640625" style="24"/>
    <col min="12033" max="12033" width="9.5" style="24" customWidth="1"/>
    <col min="12034" max="12034" width="110.33203125" style="24" customWidth="1"/>
    <col min="12035" max="12035" width="23.5" style="24" customWidth="1"/>
    <col min="12036" max="12036" width="27.1640625" style="24" customWidth="1"/>
    <col min="12037" max="12037" width="22.33203125" style="24" customWidth="1"/>
    <col min="12038" max="12038" width="16.5" style="24" customWidth="1"/>
    <col min="12039" max="12039" width="13.5" style="24" customWidth="1"/>
    <col min="12040" max="12288" width="10.6640625" style="24"/>
    <col min="12289" max="12289" width="9.5" style="24" customWidth="1"/>
    <col min="12290" max="12290" width="110.33203125" style="24" customWidth="1"/>
    <col min="12291" max="12291" width="23.5" style="24" customWidth="1"/>
    <col min="12292" max="12292" width="27.1640625" style="24" customWidth="1"/>
    <col min="12293" max="12293" width="22.33203125" style="24" customWidth="1"/>
    <col min="12294" max="12294" width="16.5" style="24" customWidth="1"/>
    <col min="12295" max="12295" width="13.5" style="24" customWidth="1"/>
    <col min="12296" max="12544" width="10.6640625" style="24"/>
    <col min="12545" max="12545" width="9.5" style="24" customWidth="1"/>
    <col min="12546" max="12546" width="110.33203125" style="24" customWidth="1"/>
    <col min="12547" max="12547" width="23.5" style="24" customWidth="1"/>
    <col min="12548" max="12548" width="27.1640625" style="24" customWidth="1"/>
    <col min="12549" max="12549" width="22.33203125" style="24" customWidth="1"/>
    <col min="12550" max="12550" width="16.5" style="24" customWidth="1"/>
    <col min="12551" max="12551" width="13.5" style="24" customWidth="1"/>
    <col min="12552" max="12800" width="10.6640625" style="24"/>
    <col min="12801" max="12801" width="9.5" style="24" customWidth="1"/>
    <col min="12802" max="12802" width="110.33203125" style="24" customWidth="1"/>
    <col min="12803" max="12803" width="23.5" style="24" customWidth="1"/>
    <col min="12804" max="12804" width="27.1640625" style="24" customWidth="1"/>
    <col min="12805" max="12805" width="22.33203125" style="24" customWidth="1"/>
    <col min="12806" max="12806" width="16.5" style="24" customWidth="1"/>
    <col min="12807" max="12807" width="13.5" style="24" customWidth="1"/>
    <col min="12808" max="13056" width="10.6640625" style="24"/>
    <col min="13057" max="13057" width="9.5" style="24" customWidth="1"/>
    <col min="13058" max="13058" width="110.33203125" style="24" customWidth="1"/>
    <col min="13059" max="13059" width="23.5" style="24" customWidth="1"/>
    <col min="13060" max="13060" width="27.1640625" style="24" customWidth="1"/>
    <col min="13061" max="13061" width="22.33203125" style="24" customWidth="1"/>
    <col min="13062" max="13062" width="16.5" style="24" customWidth="1"/>
    <col min="13063" max="13063" width="13.5" style="24" customWidth="1"/>
    <col min="13064" max="13312" width="10.6640625" style="24"/>
    <col min="13313" max="13313" width="9.5" style="24" customWidth="1"/>
    <col min="13314" max="13314" width="110.33203125" style="24" customWidth="1"/>
    <col min="13315" max="13315" width="23.5" style="24" customWidth="1"/>
    <col min="13316" max="13316" width="27.1640625" style="24" customWidth="1"/>
    <col min="13317" max="13317" width="22.33203125" style="24" customWidth="1"/>
    <col min="13318" max="13318" width="16.5" style="24" customWidth="1"/>
    <col min="13319" max="13319" width="13.5" style="24" customWidth="1"/>
    <col min="13320" max="13568" width="10.6640625" style="24"/>
    <col min="13569" max="13569" width="9.5" style="24" customWidth="1"/>
    <col min="13570" max="13570" width="110.33203125" style="24" customWidth="1"/>
    <col min="13571" max="13571" width="23.5" style="24" customWidth="1"/>
    <col min="13572" max="13572" width="27.1640625" style="24" customWidth="1"/>
    <col min="13573" max="13573" width="22.33203125" style="24" customWidth="1"/>
    <col min="13574" max="13574" width="16.5" style="24" customWidth="1"/>
    <col min="13575" max="13575" width="13.5" style="24" customWidth="1"/>
    <col min="13576" max="13824" width="10.6640625" style="24"/>
    <col min="13825" max="13825" width="9.5" style="24" customWidth="1"/>
    <col min="13826" max="13826" width="110.33203125" style="24" customWidth="1"/>
    <col min="13827" max="13827" width="23.5" style="24" customWidth="1"/>
    <col min="13828" max="13828" width="27.1640625" style="24" customWidth="1"/>
    <col min="13829" max="13829" width="22.33203125" style="24" customWidth="1"/>
    <col min="13830" max="13830" width="16.5" style="24" customWidth="1"/>
    <col min="13831" max="13831" width="13.5" style="24" customWidth="1"/>
    <col min="13832" max="14080" width="10.6640625" style="24"/>
    <col min="14081" max="14081" width="9.5" style="24" customWidth="1"/>
    <col min="14082" max="14082" width="110.33203125" style="24" customWidth="1"/>
    <col min="14083" max="14083" width="23.5" style="24" customWidth="1"/>
    <col min="14084" max="14084" width="27.1640625" style="24" customWidth="1"/>
    <col min="14085" max="14085" width="22.33203125" style="24" customWidth="1"/>
    <col min="14086" max="14086" width="16.5" style="24" customWidth="1"/>
    <col min="14087" max="14087" width="13.5" style="24" customWidth="1"/>
    <col min="14088" max="14336" width="10.6640625" style="24"/>
    <col min="14337" max="14337" width="9.5" style="24" customWidth="1"/>
    <col min="14338" max="14338" width="110.33203125" style="24" customWidth="1"/>
    <col min="14339" max="14339" width="23.5" style="24" customWidth="1"/>
    <col min="14340" max="14340" width="27.1640625" style="24" customWidth="1"/>
    <col min="14341" max="14341" width="22.33203125" style="24" customWidth="1"/>
    <col min="14342" max="14342" width="16.5" style="24" customWidth="1"/>
    <col min="14343" max="14343" width="13.5" style="24" customWidth="1"/>
    <col min="14344" max="14592" width="10.6640625" style="24"/>
    <col min="14593" max="14593" width="9.5" style="24" customWidth="1"/>
    <col min="14594" max="14594" width="110.33203125" style="24" customWidth="1"/>
    <col min="14595" max="14595" width="23.5" style="24" customWidth="1"/>
    <col min="14596" max="14596" width="27.1640625" style="24" customWidth="1"/>
    <col min="14597" max="14597" width="22.33203125" style="24" customWidth="1"/>
    <col min="14598" max="14598" width="16.5" style="24" customWidth="1"/>
    <col min="14599" max="14599" width="13.5" style="24" customWidth="1"/>
    <col min="14600" max="14848" width="10.6640625" style="24"/>
    <col min="14849" max="14849" width="9.5" style="24" customWidth="1"/>
    <col min="14850" max="14850" width="110.33203125" style="24" customWidth="1"/>
    <col min="14851" max="14851" width="23.5" style="24" customWidth="1"/>
    <col min="14852" max="14852" width="27.1640625" style="24" customWidth="1"/>
    <col min="14853" max="14853" width="22.33203125" style="24" customWidth="1"/>
    <col min="14854" max="14854" width="16.5" style="24" customWidth="1"/>
    <col min="14855" max="14855" width="13.5" style="24" customWidth="1"/>
    <col min="14856" max="15104" width="10.6640625" style="24"/>
    <col min="15105" max="15105" width="9.5" style="24" customWidth="1"/>
    <col min="15106" max="15106" width="110.33203125" style="24" customWidth="1"/>
    <col min="15107" max="15107" width="23.5" style="24" customWidth="1"/>
    <col min="15108" max="15108" width="27.1640625" style="24" customWidth="1"/>
    <col min="15109" max="15109" width="22.33203125" style="24" customWidth="1"/>
    <col min="15110" max="15110" width="16.5" style="24" customWidth="1"/>
    <col min="15111" max="15111" width="13.5" style="24" customWidth="1"/>
    <col min="15112" max="15360" width="10.6640625" style="24"/>
    <col min="15361" max="15361" width="9.5" style="24" customWidth="1"/>
    <col min="15362" max="15362" width="110.33203125" style="24" customWidth="1"/>
    <col min="15363" max="15363" width="23.5" style="24" customWidth="1"/>
    <col min="15364" max="15364" width="27.1640625" style="24" customWidth="1"/>
    <col min="15365" max="15365" width="22.33203125" style="24" customWidth="1"/>
    <col min="15366" max="15366" width="16.5" style="24" customWidth="1"/>
    <col min="15367" max="15367" width="13.5" style="24" customWidth="1"/>
    <col min="15368" max="15616" width="10.6640625" style="24"/>
    <col min="15617" max="15617" width="9.5" style="24" customWidth="1"/>
    <col min="15618" max="15618" width="110.33203125" style="24" customWidth="1"/>
    <col min="15619" max="15619" width="23.5" style="24" customWidth="1"/>
    <col min="15620" max="15620" width="27.1640625" style="24" customWidth="1"/>
    <col min="15621" max="15621" width="22.33203125" style="24" customWidth="1"/>
    <col min="15622" max="15622" width="16.5" style="24" customWidth="1"/>
    <col min="15623" max="15623" width="13.5" style="24" customWidth="1"/>
    <col min="15624" max="15872" width="10.6640625" style="24"/>
    <col min="15873" max="15873" width="9.5" style="24" customWidth="1"/>
    <col min="15874" max="15874" width="110.33203125" style="24" customWidth="1"/>
    <col min="15875" max="15875" width="23.5" style="24" customWidth="1"/>
    <col min="15876" max="15876" width="27.1640625" style="24" customWidth="1"/>
    <col min="15877" max="15877" width="22.33203125" style="24" customWidth="1"/>
    <col min="15878" max="15878" width="16.5" style="24" customWidth="1"/>
    <col min="15879" max="15879" width="13.5" style="24" customWidth="1"/>
    <col min="15880" max="16128" width="10.6640625" style="24"/>
    <col min="16129" max="16129" width="9.5" style="24" customWidth="1"/>
    <col min="16130" max="16130" width="110.33203125" style="24" customWidth="1"/>
    <col min="16131" max="16131" width="23.5" style="24" customWidth="1"/>
    <col min="16132" max="16132" width="27.1640625" style="24" customWidth="1"/>
    <col min="16133" max="16133" width="22.33203125" style="24" customWidth="1"/>
    <col min="16134" max="16134" width="16.5" style="24" customWidth="1"/>
    <col min="16135" max="16135" width="13.5" style="24" customWidth="1"/>
    <col min="16136" max="16384" width="10.6640625" style="24"/>
  </cols>
  <sheetData>
    <row r="2" spans="1:32" ht="30" customHeight="1" x14ac:dyDescent="0.2"/>
    <row r="3" spans="1:32" ht="30" customHeight="1" x14ac:dyDescent="0.2"/>
    <row r="4" spans="1:32" ht="30" customHeight="1" x14ac:dyDescent="0.25">
      <c r="B4" s="236" t="s">
        <v>157</v>
      </c>
      <c r="C4" s="236"/>
      <c r="D4" s="236"/>
      <c r="E4" s="236"/>
    </row>
    <row r="5" spans="1:32" ht="30" customHeight="1" x14ac:dyDescent="0.2"/>
    <row r="6" spans="1:32" ht="30" customHeight="1" x14ac:dyDescent="0.2"/>
    <row r="8" spans="1:32" s="7" customFormat="1" ht="30" customHeight="1" x14ac:dyDescent="0.2">
      <c r="A8" s="2"/>
      <c r="B8" s="3"/>
      <c r="C8" s="4"/>
      <c r="D8" s="5"/>
      <c r="E8" s="6"/>
    </row>
    <row r="9" spans="1:32" s="7" customFormat="1" ht="30" customHeight="1" x14ac:dyDescent="0.2">
      <c r="A9" s="8"/>
      <c r="B9" s="9" t="s">
        <v>29</v>
      </c>
      <c r="C9" s="10" t="s">
        <v>30</v>
      </c>
      <c r="D9" s="11" t="s">
        <v>31</v>
      </c>
      <c r="E9" s="12" t="s">
        <v>25</v>
      </c>
    </row>
    <row r="10" spans="1:32" s="7" customFormat="1" ht="30" customHeight="1" x14ac:dyDescent="0.2">
      <c r="A10" s="13"/>
      <c r="B10" s="14"/>
      <c r="C10" s="15"/>
      <c r="D10" s="16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30" customHeight="1" x14ac:dyDescent="0.2">
      <c r="A11" s="19"/>
      <c r="B11" s="20" t="s">
        <v>32</v>
      </c>
      <c r="C11" s="21">
        <v>1875065172</v>
      </c>
      <c r="D11" s="22">
        <v>16572415566</v>
      </c>
      <c r="E11" s="22">
        <f>+C11+D11</f>
        <v>18447480738</v>
      </c>
      <c r="F11" s="23"/>
      <c r="G11" s="23"/>
      <c r="H11" s="23"/>
      <c r="I11" s="23"/>
      <c r="J11" s="23"/>
      <c r="K11" s="23"/>
      <c r="L11" s="23"/>
      <c r="M11" s="23"/>
    </row>
    <row r="12" spans="1:32" ht="30" customHeight="1" x14ac:dyDescent="0.2">
      <c r="A12" s="25"/>
      <c r="B12" s="26" t="s">
        <v>33</v>
      </c>
      <c r="C12" s="27">
        <v>9452448145</v>
      </c>
      <c r="D12" s="28">
        <v>11713966218</v>
      </c>
      <c r="E12" s="28">
        <f t="shared" ref="E12:E29" si="0">+C12+D12</f>
        <v>21166414363</v>
      </c>
    </row>
    <row r="13" spans="1:32" ht="30" customHeight="1" x14ac:dyDescent="0.2">
      <c r="A13" s="29"/>
      <c r="B13" s="30" t="s">
        <v>34</v>
      </c>
      <c r="C13" s="31">
        <f>+C11-C12</f>
        <v>-7577382973</v>
      </c>
      <c r="D13" s="32">
        <f>+D11-D12</f>
        <v>4858449348</v>
      </c>
      <c r="E13" s="32">
        <f t="shared" si="0"/>
        <v>-2718933625</v>
      </c>
    </row>
    <row r="14" spans="1:32" ht="30" customHeight="1" x14ac:dyDescent="0.2">
      <c r="A14" s="25"/>
      <c r="B14" s="26" t="s">
        <v>35</v>
      </c>
      <c r="C14" s="27">
        <v>7785528915</v>
      </c>
      <c r="D14" s="28">
        <v>14439357008</v>
      </c>
      <c r="E14" s="28">
        <f t="shared" si="0"/>
        <v>22224885923</v>
      </c>
    </row>
    <row r="15" spans="1:32" ht="30" customHeight="1" x14ac:dyDescent="0.2">
      <c r="A15" s="25"/>
      <c r="B15" s="26" t="s">
        <v>36</v>
      </c>
      <c r="C15" s="27"/>
      <c r="D15" s="28">
        <v>10720136884</v>
      </c>
      <c r="E15" s="28">
        <f t="shared" si="0"/>
        <v>10720136884</v>
      </c>
    </row>
    <row r="16" spans="1:32" ht="30" customHeight="1" x14ac:dyDescent="0.2">
      <c r="A16" s="29"/>
      <c r="B16" s="30" t="s">
        <v>37</v>
      </c>
      <c r="C16" s="33">
        <f>+C14-C15</f>
        <v>7785528915</v>
      </c>
      <c r="D16" s="32">
        <f>+D14-D15</f>
        <v>3719220124</v>
      </c>
      <c r="E16" s="32">
        <f t="shared" si="0"/>
        <v>11504749039</v>
      </c>
    </row>
    <row r="17" spans="1:7" ht="30" customHeight="1" thickBot="1" x14ac:dyDescent="0.25">
      <c r="A17" s="34"/>
      <c r="B17" s="35" t="s">
        <v>38</v>
      </c>
      <c r="C17" s="36">
        <f>+C13+C16</f>
        <v>208145942</v>
      </c>
      <c r="D17" s="37">
        <f>+D13+D16</f>
        <v>8577669472</v>
      </c>
      <c r="E17" s="37">
        <f t="shared" si="0"/>
        <v>8785815414</v>
      </c>
    </row>
    <row r="18" spans="1:7" ht="30" customHeight="1" x14ac:dyDescent="0.2">
      <c r="A18" s="25"/>
      <c r="B18" s="26" t="s">
        <v>39</v>
      </c>
      <c r="C18" s="27"/>
      <c r="D18" s="28">
        <v>0</v>
      </c>
      <c r="E18" s="28">
        <f t="shared" si="0"/>
        <v>0</v>
      </c>
    </row>
    <row r="19" spans="1:7" ht="30" customHeight="1" x14ac:dyDescent="0.2">
      <c r="A19" s="25"/>
      <c r="B19" s="26" t="s">
        <v>40</v>
      </c>
      <c r="C19" s="27"/>
      <c r="D19" s="28">
        <v>0</v>
      </c>
      <c r="E19" s="28">
        <f t="shared" si="0"/>
        <v>0</v>
      </c>
    </row>
    <row r="20" spans="1:7" ht="30" customHeight="1" x14ac:dyDescent="0.2">
      <c r="A20" s="29"/>
      <c r="B20" s="30" t="s">
        <v>41</v>
      </c>
      <c r="C20" s="31">
        <f>+C18-C19</f>
        <v>0</v>
      </c>
      <c r="D20" s="32">
        <f>+D18-D19</f>
        <v>0</v>
      </c>
      <c r="E20" s="32">
        <f t="shared" si="0"/>
        <v>0</v>
      </c>
    </row>
    <row r="21" spans="1:7" ht="30" customHeight="1" x14ac:dyDescent="0.2">
      <c r="A21" s="25"/>
      <c r="B21" s="26" t="s">
        <v>42</v>
      </c>
      <c r="C21" s="27"/>
      <c r="D21" s="28">
        <v>0</v>
      </c>
      <c r="E21" s="28">
        <f t="shared" si="0"/>
        <v>0</v>
      </c>
    </row>
    <row r="22" spans="1:7" ht="30" customHeight="1" x14ac:dyDescent="0.2">
      <c r="A22" s="25"/>
      <c r="B22" s="26" t="s">
        <v>43</v>
      </c>
      <c r="C22" s="27"/>
      <c r="D22" s="28">
        <v>0</v>
      </c>
      <c r="E22" s="28">
        <f t="shared" si="0"/>
        <v>0</v>
      </c>
    </row>
    <row r="23" spans="1:7" ht="30" customHeight="1" x14ac:dyDescent="0.2">
      <c r="A23" s="29"/>
      <c r="B23" s="30" t="s">
        <v>44</v>
      </c>
      <c r="C23" s="31">
        <f>+C21-C22</f>
        <v>0</v>
      </c>
      <c r="D23" s="32">
        <f>+D21-D22</f>
        <v>0</v>
      </c>
      <c r="E23" s="32">
        <f t="shared" si="0"/>
        <v>0</v>
      </c>
    </row>
    <row r="24" spans="1:7" ht="30" customHeight="1" x14ac:dyDescent="0.2">
      <c r="A24" s="29"/>
      <c r="B24" s="30" t="s">
        <v>45</v>
      </c>
      <c r="C24" s="31">
        <f>+C20+C23</f>
        <v>0</v>
      </c>
      <c r="D24" s="32">
        <f>+D20+D23</f>
        <v>0</v>
      </c>
      <c r="E24" s="32">
        <f t="shared" si="0"/>
        <v>0</v>
      </c>
    </row>
    <row r="25" spans="1:7" ht="30" customHeight="1" thickBot="1" x14ac:dyDescent="0.25">
      <c r="A25" s="34"/>
      <c r="B25" s="35" t="s">
        <v>46</v>
      </c>
      <c r="C25" s="36">
        <f>+C17+C24</f>
        <v>208145942</v>
      </c>
      <c r="D25" s="37">
        <f>+D17+D24</f>
        <v>8577669472</v>
      </c>
      <c r="E25" s="37">
        <f t="shared" si="0"/>
        <v>8785815414</v>
      </c>
    </row>
    <row r="26" spans="1:7" ht="30" customHeight="1" x14ac:dyDescent="0.2">
      <c r="A26" s="29"/>
      <c r="B26" s="30" t="s">
        <v>47</v>
      </c>
      <c r="C26" s="21">
        <v>178381141</v>
      </c>
      <c r="D26" s="28">
        <v>8577669472</v>
      </c>
      <c r="E26" s="32">
        <f t="shared" si="0"/>
        <v>8756050613</v>
      </c>
    </row>
    <row r="27" spans="1:7" ht="30" customHeight="1" x14ac:dyDescent="0.2">
      <c r="A27" s="29"/>
      <c r="B27" s="30" t="s">
        <v>48</v>
      </c>
      <c r="C27" s="27">
        <v>29764801</v>
      </c>
      <c r="D27" s="28"/>
      <c r="E27" s="32">
        <f t="shared" si="0"/>
        <v>29764801</v>
      </c>
      <c r="G27" s="43">
        <f>+E26+E27-E25</f>
        <v>0</v>
      </c>
    </row>
    <row r="28" spans="1:7" ht="35.450000000000003" customHeight="1" x14ac:dyDescent="0.2">
      <c r="A28" s="29"/>
      <c r="B28" s="30" t="s">
        <v>49</v>
      </c>
      <c r="C28" s="31">
        <v>0</v>
      </c>
      <c r="D28" s="32">
        <v>0</v>
      </c>
      <c r="E28" s="32">
        <f t="shared" si="0"/>
        <v>0</v>
      </c>
      <c r="G28" s="43">
        <f>+C25+D25-E25</f>
        <v>0</v>
      </c>
    </row>
    <row r="29" spans="1:7" ht="30" customHeight="1" x14ac:dyDescent="0.2">
      <c r="A29" s="38"/>
      <c r="B29" s="39" t="s">
        <v>50</v>
      </c>
      <c r="C29" s="33">
        <v>0</v>
      </c>
      <c r="D29" s="40">
        <v>0</v>
      </c>
      <c r="E29" s="40">
        <f t="shared" si="0"/>
        <v>0</v>
      </c>
    </row>
    <row r="30" spans="1:7" ht="24.95" customHeight="1" x14ac:dyDescent="0.2">
      <c r="C30" s="41"/>
      <c r="D30" s="42"/>
      <c r="E30" s="42"/>
    </row>
    <row r="31" spans="1:7" ht="24.95" customHeight="1" x14ac:dyDescent="0.2"/>
    <row r="32" spans="1:7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1">
    <mergeCell ref="B4:E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scale="70" orientation="portrait" r:id="rId1"/>
  <headerFooter alignWithMargins="0">
    <oddHeader>&amp;R&amp;"Arial,Félkövér"&amp;14I.sz.melléklet&amp;"Times New Roman CE,Normál"&amp;8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4CFA-799A-4FDE-9BF7-5A52975B5CA4}">
  <dimension ref="A1:X455"/>
  <sheetViews>
    <sheetView zoomScale="75" zoomScaleNormal="75" zoomScaleSheetLayoutView="75" workbookViewId="0">
      <selection activeCell="A16" sqref="A16:XFD16"/>
    </sheetView>
  </sheetViews>
  <sheetFormatPr defaultColWidth="10.6640625" defaultRowHeight="15.75" x14ac:dyDescent="0.25"/>
  <cols>
    <col min="1" max="1" width="70.83203125" style="122" customWidth="1"/>
    <col min="2" max="4" width="30.1640625" style="218" customWidth="1"/>
    <col min="5" max="5" width="41.1640625" style="218" bestFit="1" customWidth="1"/>
    <col min="6" max="6" width="39.5" style="218" bestFit="1" customWidth="1"/>
    <col min="7" max="8" width="30.1640625" style="218" customWidth="1"/>
    <col min="9" max="9" width="25.6640625" style="233" customWidth="1"/>
    <col min="10" max="10" width="24.6640625" style="112" customWidth="1"/>
    <col min="11" max="11" width="25" style="219" customWidth="1"/>
    <col min="12" max="12" width="21.83203125" style="104" customWidth="1"/>
    <col min="13" max="13" width="22.33203125" style="112" customWidth="1"/>
    <col min="14" max="14" width="28" style="112" customWidth="1"/>
    <col min="15" max="15" width="25.5" style="112" customWidth="1"/>
    <col min="16" max="16" width="27.6640625" style="112" customWidth="1"/>
    <col min="17" max="17" width="23.6640625" style="112" customWidth="1"/>
    <col min="18" max="18" width="26.6640625" style="112" customWidth="1"/>
    <col min="19" max="19" width="27.1640625" style="122" customWidth="1"/>
    <col min="20" max="20" width="11.5" style="122" bestFit="1" customWidth="1"/>
    <col min="21" max="21" width="10.6640625" style="122"/>
    <col min="22" max="23" width="13.6640625" style="122" bestFit="1" customWidth="1"/>
    <col min="24" max="16384" width="10.6640625" style="122"/>
  </cols>
  <sheetData>
    <row r="1" spans="1:24" s="94" customFormat="1" ht="70.5" customHeight="1" x14ac:dyDescent="0.25">
      <c r="A1" s="235" t="s">
        <v>76</v>
      </c>
      <c r="B1" s="234"/>
      <c r="C1" s="234"/>
      <c r="D1" s="93"/>
      <c r="E1" s="93"/>
      <c r="F1" s="93"/>
      <c r="G1" s="93"/>
      <c r="H1" s="93"/>
      <c r="I1" s="234"/>
      <c r="J1" s="234"/>
      <c r="K1" s="234"/>
      <c r="L1" s="234"/>
      <c r="M1" s="93"/>
      <c r="N1" s="93"/>
      <c r="O1" s="93"/>
      <c r="P1" s="93"/>
      <c r="Q1" s="93"/>
      <c r="R1" s="93"/>
    </row>
    <row r="2" spans="1:24" s="94" customFormat="1" ht="26.25" customHeight="1" x14ac:dyDescent="0.25">
      <c r="A2" s="92" t="s">
        <v>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24" s="94" customFormat="1" ht="18.75" thickBot="1" x14ac:dyDescent="0.3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24" s="98" customFormat="1" ht="40.15" customHeight="1" thickBot="1" x14ac:dyDescent="0.25">
      <c r="A4" s="95"/>
      <c r="B4" s="237" t="s">
        <v>78</v>
      </c>
      <c r="C4" s="238"/>
      <c r="D4" s="238"/>
      <c r="E4" s="238"/>
      <c r="F4" s="238"/>
      <c r="G4" s="238"/>
      <c r="H4" s="239"/>
      <c r="I4" s="237" t="s">
        <v>78</v>
      </c>
      <c r="J4" s="238"/>
      <c r="K4" s="238"/>
      <c r="L4" s="238"/>
      <c r="M4" s="238"/>
      <c r="N4" s="238"/>
      <c r="O4" s="238"/>
      <c r="P4" s="96"/>
      <c r="Q4" s="96"/>
      <c r="R4" s="97"/>
    </row>
    <row r="5" spans="1:24" s="104" customFormat="1" ht="24.95" customHeight="1" x14ac:dyDescent="0.25">
      <c r="A5" s="99"/>
      <c r="B5" s="220" t="s">
        <v>79</v>
      </c>
      <c r="C5" s="220" t="s">
        <v>80</v>
      </c>
      <c r="D5" s="220" t="s">
        <v>81</v>
      </c>
      <c r="E5" s="220" t="s">
        <v>82</v>
      </c>
      <c r="F5" s="221" t="s">
        <v>83</v>
      </c>
      <c r="G5" s="100" t="s">
        <v>84</v>
      </c>
      <c r="H5" s="220" t="s">
        <v>55</v>
      </c>
      <c r="I5" s="222" t="s">
        <v>85</v>
      </c>
      <c r="J5" s="101" t="s">
        <v>86</v>
      </c>
      <c r="K5" s="102" t="s">
        <v>87</v>
      </c>
      <c r="L5" s="101" t="s">
        <v>88</v>
      </c>
      <c r="M5" s="223" t="s">
        <v>89</v>
      </c>
      <c r="N5" s="224" t="s">
        <v>55</v>
      </c>
      <c r="O5" s="102" t="s">
        <v>90</v>
      </c>
      <c r="P5" s="101" t="s">
        <v>90</v>
      </c>
      <c r="Q5" s="103" t="s">
        <v>90</v>
      </c>
      <c r="R5" s="224" t="s">
        <v>55</v>
      </c>
    </row>
    <row r="6" spans="1:24" s="104" customFormat="1" ht="24.95" customHeight="1" x14ac:dyDescent="0.25">
      <c r="A6" s="99"/>
      <c r="B6" s="100" t="s">
        <v>91</v>
      </c>
      <c r="C6" s="100" t="s">
        <v>92</v>
      </c>
      <c r="D6" s="100" t="s">
        <v>51</v>
      </c>
      <c r="E6" s="100" t="s">
        <v>93</v>
      </c>
      <c r="F6" s="105" t="s">
        <v>51</v>
      </c>
      <c r="G6" s="100"/>
      <c r="H6" s="100" t="s">
        <v>94</v>
      </c>
      <c r="I6" s="225" t="s">
        <v>95</v>
      </c>
      <c r="J6" s="106" t="s">
        <v>96</v>
      </c>
      <c r="K6" s="107" t="s">
        <v>97</v>
      </c>
      <c r="L6" s="106" t="s">
        <v>98</v>
      </c>
      <c r="M6" s="226" t="s">
        <v>99</v>
      </c>
      <c r="N6" s="227" t="s">
        <v>94</v>
      </c>
      <c r="O6" s="108" t="s">
        <v>97</v>
      </c>
      <c r="P6" s="106" t="s">
        <v>97</v>
      </c>
      <c r="Q6" s="109" t="s">
        <v>97</v>
      </c>
      <c r="R6" s="227" t="s">
        <v>94</v>
      </c>
    </row>
    <row r="7" spans="1:24" s="104" customFormat="1" ht="24.95" customHeight="1" x14ac:dyDescent="0.25">
      <c r="A7" s="99"/>
      <c r="B7" s="100" t="s">
        <v>51</v>
      </c>
      <c r="C7" s="100" t="s">
        <v>100</v>
      </c>
      <c r="D7" s="100"/>
      <c r="E7" s="100" t="s">
        <v>51</v>
      </c>
      <c r="F7" s="105" t="s">
        <v>101</v>
      </c>
      <c r="G7" s="100"/>
      <c r="H7" s="100" t="s">
        <v>51</v>
      </c>
      <c r="I7" s="225" t="s">
        <v>11</v>
      </c>
      <c r="J7" s="106" t="s">
        <v>102</v>
      </c>
      <c r="K7" s="107" t="s">
        <v>11</v>
      </c>
      <c r="L7" s="106" t="s">
        <v>103</v>
      </c>
      <c r="M7" s="226" t="s">
        <v>104</v>
      </c>
      <c r="N7" s="227" t="s">
        <v>105</v>
      </c>
      <c r="O7" s="108"/>
      <c r="P7" s="106"/>
      <c r="Q7" s="109"/>
      <c r="R7" s="227" t="s">
        <v>106</v>
      </c>
    </row>
    <row r="8" spans="1:24" s="104" customFormat="1" ht="24.95" customHeight="1" x14ac:dyDescent="0.25">
      <c r="A8" s="110" t="s">
        <v>4</v>
      </c>
      <c r="B8" s="100"/>
      <c r="C8" s="100"/>
      <c r="D8" s="100"/>
      <c r="E8" s="100" t="s">
        <v>107</v>
      </c>
      <c r="F8" s="105" t="s">
        <v>108</v>
      </c>
      <c r="G8" s="100"/>
      <c r="H8" s="100"/>
      <c r="I8" s="111"/>
      <c r="J8" s="106" t="s">
        <v>11</v>
      </c>
      <c r="K8" s="112"/>
      <c r="L8" s="113"/>
      <c r="M8" s="226" t="s">
        <v>97</v>
      </c>
      <c r="N8" s="227" t="s">
        <v>109</v>
      </c>
      <c r="O8" s="108" t="s">
        <v>110</v>
      </c>
      <c r="P8" s="106" t="s">
        <v>111</v>
      </c>
      <c r="Q8" s="109" t="s">
        <v>112</v>
      </c>
      <c r="R8" s="227" t="s">
        <v>109</v>
      </c>
    </row>
    <row r="9" spans="1:24" s="104" customFormat="1" ht="24.95" customHeight="1" x14ac:dyDescent="0.25">
      <c r="A9" s="110"/>
      <c r="B9" s="100"/>
      <c r="C9" s="100"/>
      <c r="D9" s="100"/>
      <c r="E9" s="100"/>
      <c r="F9" s="114" t="s">
        <v>113</v>
      </c>
      <c r="G9" s="100"/>
      <c r="H9" s="100"/>
      <c r="I9" s="111"/>
      <c r="J9" s="115"/>
      <c r="K9" s="112"/>
      <c r="L9" s="113"/>
      <c r="M9" s="226"/>
      <c r="N9" s="227" t="s">
        <v>11</v>
      </c>
      <c r="O9" s="108"/>
      <c r="P9" s="106"/>
      <c r="Q9" s="109" t="s">
        <v>114</v>
      </c>
      <c r="R9" s="227" t="s">
        <v>11</v>
      </c>
    </row>
    <row r="10" spans="1:24" ht="24.95" customHeight="1" thickBot="1" x14ac:dyDescent="0.3">
      <c r="A10" s="116"/>
      <c r="B10" s="228" t="s">
        <v>15</v>
      </c>
      <c r="C10" s="228" t="s">
        <v>6</v>
      </c>
      <c r="D10" s="228" t="s">
        <v>115</v>
      </c>
      <c r="E10" s="228" t="s">
        <v>16</v>
      </c>
      <c r="F10" s="228" t="s">
        <v>18</v>
      </c>
      <c r="G10" s="228" t="s">
        <v>19</v>
      </c>
      <c r="H10" s="228" t="s">
        <v>116</v>
      </c>
      <c r="I10" s="229"/>
      <c r="J10" s="117"/>
      <c r="K10" s="118"/>
      <c r="L10" s="119"/>
      <c r="M10" s="230"/>
      <c r="N10" s="231"/>
      <c r="O10" s="120"/>
      <c r="P10" s="119"/>
      <c r="Q10" s="109" t="s">
        <v>117</v>
      </c>
      <c r="R10" s="121"/>
    </row>
    <row r="11" spans="1:24" ht="24.95" customHeight="1" x14ac:dyDescent="0.25">
      <c r="A11" s="123" t="s">
        <v>118</v>
      </c>
      <c r="B11" s="124"/>
      <c r="C11" s="124"/>
      <c r="D11" s="124"/>
      <c r="E11" s="124"/>
      <c r="F11" s="124"/>
      <c r="G11" s="124"/>
      <c r="H11" s="125"/>
      <c r="I11" s="162"/>
      <c r="J11" s="126"/>
      <c r="K11" s="127"/>
      <c r="L11" s="126"/>
      <c r="M11" s="128"/>
      <c r="N11" s="129"/>
      <c r="O11" s="130"/>
      <c r="P11" s="126"/>
      <c r="Q11" s="131"/>
      <c r="R11" s="129"/>
    </row>
    <row r="12" spans="1:24" s="142" customFormat="1" ht="24.95" customHeight="1" x14ac:dyDescent="0.25">
      <c r="A12" s="132" t="s">
        <v>119</v>
      </c>
      <c r="B12" s="133">
        <v>345</v>
      </c>
      <c r="C12" s="133">
        <v>9162</v>
      </c>
      <c r="D12" s="133">
        <f t="shared" ref="D12:D29" si="0">B12+C12</f>
        <v>9507</v>
      </c>
      <c r="E12" s="133">
        <v>1158</v>
      </c>
      <c r="F12" s="133">
        <v>4153</v>
      </c>
      <c r="G12" s="136">
        <v>4196</v>
      </c>
      <c r="H12" s="134">
        <f t="shared" ref="H12:H29" si="1">E12+F12</f>
        <v>5311</v>
      </c>
      <c r="I12" s="135">
        <v>3382</v>
      </c>
      <c r="J12" s="136">
        <v>698</v>
      </c>
      <c r="K12" s="137">
        <v>1231</v>
      </c>
      <c r="L12" s="133"/>
      <c r="M12" s="138"/>
      <c r="N12" s="139">
        <f t="shared" ref="N12:N29" si="2">SUM(I12:M12)</f>
        <v>5311</v>
      </c>
      <c r="O12" s="140"/>
      <c r="P12" s="136"/>
      <c r="Q12" s="141"/>
      <c r="R12" s="139">
        <f>SUM(O12:Q12)</f>
        <v>0</v>
      </c>
      <c r="S12" s="142">
        <f>(N12+O12+P12+Q12)-H12</f>
        <v>0</v>
      </c>
      <c r="V12" s="142">
        <f>E12+F12+G12</f>
        <v>9507</v>
      </c>
      <c r="W12" s="142">
        <f>D12</f>
        <v>9507</v>
      </c>
      <c r="X12" s="142">
        <f>V12-W12</f>
        <v>0</v>
      </c>
    </row>
    <row r="13" spans="1:24" s="142" customFormat="1" ht="24.95" customHeight="1" x14ac:dyDescent="0.25">
      <c r="A13" s="143" t="s">
        <v>120</v>
      </c>
      <c r="B13" s="133">
        <v>158</v>
      </c>
      <c r="C13" s="133">
        <v>3025</v>
      </c>
      <c r="D13" s="133">
        <f t="shared" si="0"/>
        <v>3183</v>
      </c>
      <c r="E13" s="133">
        <v>408</v>
      </c>
      <c r="F13" s="133">
        <v>2301</v>
      </c>
      <c r="G13" s="133">
        <v>474</v>
      </c>
      <c r="H13" s="134">
        <f t="shared" si="1"/>
        <v>2709</v>
      </c>
      <c r="I13" s="135">
        <v>2054</v>
      </c>
      <c r="J13" s="136">
        <v>449</v>
      </c>
      <c r="K13" s="137">
        <v>206</v>
      </c>
      <c r="L13" s="133"/>
      <c r="M13" s="138"/>
      <c r="N13" s="139">
        <f t="shared" si="2"/>
        <v>2709</v>
      </c>
      <c r="O13" s="140"/>
      <c r="P13" s="136"/>
      <c r="Q13" s="141"/>
      <c r="R13" s="139">
        <f t="shared" ref="R13:R31" si="3">SUM(O13:Q13)</f>
        <v>0</v>
      </c>
      <c r="S13" s="142">
        <f t="shared" ref="S13:S57" si="4">(N13+O13+P13+Q13)-H13</f>
        <v>0</v>
      </c>
      <c r="V13" s="142">
        <f t="shared" ref="V13:V57" si="5">E13+F13+G13</f>
        <v>3183</v>
      </c>
      <c r="W13" s="142">
        <f t="shared" ref="W13:W57" si="6">D13</f>
        <v>3183</v>
      </c>
      <c r="X13" s="142">
        <f t="shared" ref="X13:X57" si="7">V13-W13</f>
        <v>0</v>
      </c>
    </row>
    <row r="14" spans="1:24" s="142" customFormat="1" ht="24.95" customHeight="1" x14ac:dyDescent="0.25">
      <c r="A14" s="143" t="s">
        <v>121</v>
      </c>
      <c r="B14" s="133">
        <v>1561</v>
      </c>
      <c r="C14" s="133">
        <v>4835</v>
      </c>
      <c r="D14" s="133">
        <f t="shared" si="0"/>
        <v>6396</v>
      </c>
      <c r="E14" s="133">
        <v>3239</v>
      </c>
      <c r="F14" s="133">
        <v>2688</v>
      </c>
      <c r="G14" s="133">
        <v>469</v>
      </c>
      <c r="H14" s="134">
        <f t="shared" si="1"/>
        <v>5927</v>
      </c>
      <c r="I14" s="135">
        <v>4274</v>
      </c>
      <c r="J14" s="136">
        <v>900</v>
      </c>
      <c r="K14" s="137">
        <v>753</v>
      </c>
      <c r="L14" s="133"/>
      <c r="M14" s="138"/>
      <c r="N14" s="139">
        <f t="shared" si="2"/>
        <v>5927</v>
      </c>
      <c r="O14" s="140"/>
      <c r="P14" s="136"/>
      <c r="Q14" s="141"/>
      <c r="R14" s="139">
        <f t="shared" si="3"/>
        <v>0</v>
      </c>
      <c r="S14" s="142">
        <f t="shared" si="4"/>
        <v>0</v>
      </c>
      <c r="V14" s="142">
        <f t="shared" si="5"/>
        <v>6396</v>
      </c>
      <c r="W14" s="142">
        <f t="shared" si="6"/>
        <v>6396</v>
      </c>
      <c r="X14" s="142">
        <f t="shared" si="7"/>
        <v>0</v>
      </c>
    </row>
    <row r="15" spans="1:24" s="142" customFormat="1" ht="24.95" customHeight="1" x14ac:dyDescent="0.25">
      <c r="A15" s="143" t="s">
        <v>122</v>
      </c>
      <c r="B15" s="133">
        <v>589</v>
      </c>
      <c r="C15" s="133">
        <v>2876</v>
      </c>
      <c r="D15" s="133">
        <f t="shared" si="0"/>
        <v>3465</v>
      </c>
      <c r="E15" s="133">
        <v>1069</v>
      </c>
      <c r="F15" s="133">
        <v>2396</v>
      </c>
      <c r="G15" s="133"/>
      <c r="H15" s="134">
        <f t="shared" si="1"/>
        <v>3465</v>
      </c>
      <c r="I15" s="135">
        <v>2378</v>
      </c>
      <c r="J15" s="136">
        <v>452</v>
      </c>
      <c r="K15" s="137">
        <v>635</v>
      </c>
      <c r="L15" s="133"/>
      <c r="M15" s="138"/>
      <c r="N15" s="139">
        <f t="shared" si="2"/>
        <v>3465</v>
      </c>
      <c r="O15" s="140"/>
      <c r="P15" s="136"/>
      <c r="Q15" s="141"/>
      <c r="R15" s="139">
        <f t="shared" si="3"/>
        <v>0</v>
      </c>
      <c r="S15" s="142">
        <f t="shared" si="4"/>
        <v>0</v>
      </c>
      <c r="V15" s="142">
        <f t="shared" si="5"/>
        <v>3465</v>
      </c>
      <c r="W15" s="142">
        <f t="shared" si="6"/>
        <v>3465</v>
      </c>
      <c r="X15" s="142">
        <f t="shared" si="7"/>
        <v>0</v>
      </c>
    </row>
    <row r="16" spans="1:24" s="142" customFormat="1" ht="24.95" customHeight="1" x14ac:dyDescent="0.25">
      <c r="A16" s="143" t="s">
        <v>123</v>
      </c>
      <c r="B16" s="133">
        <v>303</v>
      </c>
      <c r="C16" s="133">
        <v>4695</v>
      </c>
      <c r="D16" s="133">
        <f t="shared" si="0"/>
        <v>4998</v>
      </c>
      <c r="E16" s="133">
        <v>898</v>
      </c>
      <c r="F16" s="133">
        <v>3221</v>
      </c>
      <c r="G16" s="133">
        <v>879</v>
      </c>
      <c r="H16" s="134">
        <f t="shared" si="1"/>
        <v>4119</v>
      </c>
      <c r="I16" s="135">
        <v>2051</v>
      </c>
      <c r="J16" s="136">
        <v>391</v>
      </c>
      <c r="K16" s="137">
        <v>1677</v>
      </c>
      <c r="L16" s="133"/>
      <c r="M16" s="138"/>
      <c r="N16" s="139">
        <f t="shared" si="2"/>
        <v>4119</v>
      </c>
      <c r="O16" s="140"/>
      <c r="P16" s="136"/>
      <c r="Q16" s="141"/>
      <c r="R16" s="139">
        <f t="shared" si="3"/>
        <v>0</v>
      </c>
      <c r="S16" s="142">
        <f t="shared" si="4"/>
        <v>0</v>
      </c>
      <c r="V16" s="142">
        <f t="shared" si="5"/>
        <v>4998</v>
      </c>
      <c r="W16" s="142">
        <f t="shared" si="6"/>
        <v>4998</v>
      </c>
      <c r="X16" s="142">
        <f t="shared" si="7"/>
        <v>0</v>
      </c>
    </row>
    <row r="17" spans="1:24" s="142" customFormat="1" ht="24.95" customHeight="1" x14ac:dyDescent="0.25">
      <c r="A17" s="143" t="s">
        <v>124</v>
      </c>
      <c r="B17" s="133">
        <v>584</v>
      </c>
      <c r="C17" s="133">
        <v>3817</v>
      </c>
      <c r="D17" s="133">
        <f t="shared" si="0"/>
        <v>4401</v>
      </c>
      <c r="E17" s="133">
        <v>899</v>
      </c>
      <c r="F17" s="133">
        <v>2313</v>
      </c>
      <c r="G17" s="133">
        <v>1189</v>
      </c>
      <c r="H17" s="134">
        <f t="shared" si="1"/>
        <v>3212</v>
      </c>
      <c r="I17" s="135">
        <v>1900</v>
      </c>
      <c r="J17" s="136">
        <v>393</v>
      </c>
      <c r="K17" s="137">
        <v>919</v>
      </c>
      <c r="L17" s="133"/>
      <c r="M17" s="138"/>
      <c r="N17" s="139">
        <f t="shared" si="2"/>
        <v>3212</v>
      </c>
      <c r="O17" s="140"/>
      <c r="P17" s="136"/>
      <c r="Q17" s="141"/>
      <c r="R17" s="139">
        <f t="shared" si="3"/>
        <v>0</v>
      </c>
      <c r="S17" s="142">
        <f t="shared" si="4"/>
        <v>0</v>
      </c>
      <c r="V17" s="142">
        <f t="shared" si="5"/>
        <v>4401</v>
      </c>
      <c r="W17" s="142">
        <f t="shared" si="6"/>
        <v>4401</v>
      </c>
      <c r="X17" s="142">
        <f t="shared" si="7"/>
        <v>0</v>
      </c>
    </row>
    <row r="18" spans="1:24" s="142" customFormat="1" ht="24.95" customHeight="1" x14ac:dyDescent="0.25">
      <c r="A18" s="143" t="s">
        <v>125</v>
      </c>
      <c r="B18" s="133">
        <v>141</v>
      </c>
      <c r="C18" s="133">
        <v>823</v>
      </c>
      <c r="D18" s="133">
        <f t="shared" si="0"/>
        <v>964</v>
      </c>
      <c r="E18" s="133">
        <v>255</v>
      </c>
      <c r="F18" s="133">
        <v>421</v>
      </c>
      <c r="G18" s="133">
        <v>288</v>
      </c>
      <c r="H18" s="134">
        <f t="shared" si="1"/>
        <v>676</v>
      </c>
      <c r="I18" s="135">
        <v>555</v>
      </c>
      <c r="J18" s="136">
        <v>121</v>
      </c>
      <c r="K18" s="137"/>
      <c r="L18" s="133"/>
      <c r="M18" s="138"/>
      <c r="N18" s="139">
        <f t="shared" si="2"/>
        <v>676</v>
      </c>
      <c r="O18" s="140"/>
      <c r="P18" s="136"/>
      <c r="Q18" s="141"/>
      <c r="R18" s="139">
        <f t="shared" si="3"/>
        <v>0</v>
      </c>
      <c r="S18" s="142">
        <f t="shared" si="4"/>
        <v>0</v>
      </c>
      <c r="V18" s="142">
        <f t="shared" si="5"/>
        <v>964</v>
      </c>
      <c r="W18" s="142">
        <f t="shared" si="6"/>
        <v>964</v>
      </c>
      <c r="X18" s="142">
        <f t="shared" si="7"/>
        <v>0</v>
      </c>
    </row>
    <row r="19" spans="1:24" s="142" customFormat="1" ht="24.95" customHeight="1" x14ac:dyDescent="0.25">
      <c r="A19" s="143" t="s">
        <v>126</v>
      </c>
      <c r="B19" s="133">
        <v>3162</v>
      </c>
      <c r="C19" s="133">
        <v>2836</v>
      </c>
      <c r="D19" s="133">
        <f t="shared" si="0"/>
        <v>5998</v>
      </c>
      <c r="E19" s="133">
        <v>4116</v>
      </c>
      <c r="F19" s="133">
        <v>1726</v>
      </c>
      <c r="G19" s="133">
        <v>156</v>
      </c>
      <c r="H19" s="134">
        <f t="shared" si="1"/>
        <v>5842</v>
      </c>
      <c r="I19" s="135">
        <v>1245</v>
      </c>
      <c r="J19" s="136">
        <v>262</v>
      </c>
      <c r="K19" s="137">
        <v>540</v>
      </c>
      <c r="L19" s="133"/>
      <c r="M19" s="138"/>
      <c r="N19" s="139">
        <f t="shared" si="2"/>
        <v>2047</v>
      </c>
      <c r="O19" s="140">
        <v>795</v>
      </c>
      <c r="P19" s="136">
        <v>3000</v>
      </c>
      <c r="Q19" s="141"/>
      <c r="R19" s="139">
        <f t="shared" si="3"/>
        <v>3795</v>
      </c>
      <c r="S19" s="142">
        <f t="shared" si="4"/>
        <v>0</v>
      </c>
      <c r="V19" s="142">
        <f t="shared" si="5"/>
        <v>5998</v>
      </c>
      <c r="W19" s="142">
        <f t="shared" si="6"/>
        <v>5998</v>
      </c>
      <c r="X19" s="142">
        <f t="shared" si="7"/>
        <v>0</v>
      </c>
    </row>
    <row r="20" spans="1:24" s="142" customFormat="1" ht="24.95" customHeight="1" x14ac:dyDescent="0.25">
      <c r="A20" s="143" t="s">
        <v>127</v>
      </c>
      <c r="B20" s="133">
        <v>321</v>
      </c>
      <c r="C20" s="133">
        <v>5627</v>
      </c>
      <c r="D20" s="133">
        <f t="shared" si="0"/>
        <v>5948</v>
      </c>
      <c r="E20" s="133">
        <v>1111</v>
      </c>
      <c r="F20" s="133">
        <v>3486</v>
      </c>
      <c r="G20" s="133">
        <v>1351</v>
      </c>
      <c r="H20" s="134">
        <f t="shared" si="1"/>
        <v>4597</v>
      </c>
      <c r="I20" s="135">
        <v>2942</v>
      </c>
      <c r="J20" s="136">
        <v>603</v>
      </c>
      <c r="K20" s="137">
        <v>1052</v>
      </c>
      <c r="L20" s="133"/>
      <c r="M20" s="138"/>
      <c r="N20" s="139">
        <f t="shared" si="2"/>
        <v>4597</v>
      </c>
      <c r="O20" s="140"/>
      <c r="P20" s="136"/>
      <c r="Q20" s="141"/>
      <c r="R20" s="139">
        <f t="shared" si="3"/>
        <v>0</v>
      </c>
      <c r="S20" s="142">
        <f t="shared" si="4"/>
        <v>0</v>
      </c>
      <c r="V20" s="142">
        <f t="shared" si="5"/>
        <v>5948</v>
      </c>
      <c r="W20" s="142">
        <f t="shared" si="6"/>
        <v>5948</v>
      </c>
      <c r="X20" s="142">
        <f t="shared" si="7"/>
        <v>0</v>
      </c>
    </row>
    <row r="21" spans="1:24" s="142" customFormat="1" ht="24.95" customHeight="1" x14ac:dyDescent="0.25">
      <c r="A21" s="143" t="s">
        <v>128</v>
      </c>
      <c r="B21" s="133">
        <v>286</v>
      </c>
      <c r="C21" s="133">
        <v>2250</v>
      </c>
      <c r="D21" s="133">
        <f t="shared" si="0"/>
        <v>2536</v>
      </c>
      <c r="E21" s="133">
        <v>1499</v>
      </c>
      <c r="F21" s="133">
        <v>892</v>
      </c>
      <c r="G21" s="133">
        <v>145</v>
      </c>
      <c r="H21" s="134">
        <f t="shared" si="1"/>
        <v>2391</v>
      </c>
      <c r="I21" s="135">
        <v>1125</v>
      </c>
      <c r="J21" s="136">
        <v>212</v>
      </c>
      <c r="K21" s="137">
        <v>1054</v>
      </c>
      <c r="L21" s="133"/>
      <c r="M21" s="138"/>
      <c r="N21" s="139">
        <f t="shared" si="2"/>
        <v>2391</v>
      </c>
      <c r="O21" s="140"/>
      <c r="P21" s="136"/>
      <c r="Q21" s="141"/>
      <c r="R21" s="139">
        <f t="shared" si="3"/>
        <v>0</v>
      </c>
      <c r="S21" s="142">
        <f t="shared" si="4"/>
        <v>0</v>
      </c>
      <c r="V21" s="142">
        <f t="shared" si="5"/>
        <v>2536</v>
      </c>
      <c r="W21" s="142">
        <f t="shared" si="6"/>
        <v>2536</v>
      </c>
      <c r="X21" s="142">
        <f t="shared" si="7"/>
        <v>0</v>
      </c>
    </row>
    <row r="22" spans="1:24" s="142" customFormat="1" ht="24.95" customHeight="1" x14ac:dyDescent="0.25">
      <c r="A22" s="143" t="s">
        <v>129</v>
      </c>
      <c r="B22" s="133">
        <v>237</v>
      </c>
      <c r="C22" s="133">
        <v>1081</v>
      </c>
      <c r="D22" s="133">
        <f t="shared" si="0"/>
        <v>1318</v>
      </c>
      <c r="E22" s="133">
        <v>617</v>
      </c>
      <c r="F22" s="133">
        <v>631</v>
      </c>
      <c r="G22" s="133">
        <v>70</v>
      </c>
      <c r="H22" s="134">
        <f t="shared" si="1"/>
        <v>1248</v>
      </c>
      <c r="I22" s="135">
        <v>667</v>
      </c>
      <c r="J22" s="136">
        <v>134</v>
      </c>
      <c r="K22" s="137">
        <v>447</v>
      </c>
      <c r="L22" s="133"/>
      <c r="M22" s="138"/>
      <c r="N22" s="139">
        <f t="shared" si="2"/>
        <v>1248</v>
      </c>
      <c r="O22" s="140"/>
      <c r="P22" s="136"/>
      <c r="Q22" s="141"/>
      <c r="R22" s="139">
        <f t="shared" si="3"/>
        <v>0</v>
      </c>
      <c r="S22" s="142">
        <f t="shared" si="4"/>
        <v>0</v>
      </c>
      <c r="V22" s="142">
        <f t="shared" si="5"/>
        <v>1318</v>
      </c>
      <c r="W22" s="142">
        <f t="shared" si="6"/>
        <v>1318</v>
      </c>
      <c r="X22" s="142">
        <f t="shared" si="7"/>
        <v>0</v>
      </c>
    </row>
    <row r="23" spans="1:24" s="142" customFormat="1" ht="24.95" customHeight="1" x14ac:dyDescent="0.25">
      <c r="A23" s="143" t="s">
        <v>130</v>
      </c>
      <c r="B23" s="133">
        <v>154</v>
      </c>
      <c r="C23" s="133">
        <v>3012</v>
      </c>
      <c r="D23" s="133">
        <f t="shared" si="0"/>
        <v>3166</v>
      </c>
      <c r="E23" s="133">
        <v>374</v>
      </c>
      <c r="F23" s="133">
        <v>2097</v>
      </c>
      <c r="G23" s="133">
        <v>695</v>
      </c>
      <c r="H23" s="134">
        <f t="shared" si="1"/>
        <v>2471</v>
      </c>
      <c r="I23" s="135">
        <v>1442</v>
      </c>
      <c r="J23" s="136">
        <v>298</v>
      </c>
      <c r="K23" s="137">
        <v>731</v>
      </c>
      <c r="L23" s="133"/>
      <c r="M23" s="138"/>
      <c r="N23" s="139">
        <f t="shared" si="2"/>
        <v>2471</v>
      </c>
      <c r="O23" s="140"/>
      <c r="P23" s="136"/>
      <c r="Q23" s="141"/>
      <c r="R23" s="139">
        <f t="shared" si="3"/>
        <v>0</v>
      </c>
      <c r="S23" s="142">
        <f t="shared" si="4"/>
        <v>0</v>
      </c>
      <c r="V23" s="142">
        <f t="shared" si="5"/>
        <v>3166</v>
      </c>
      <c r="W23" s="142">
        <f t="shared" si="6"/>
        <v>3166</v>
      </c>
      <c r="X23" s="142">
        <f t="shared" si="7"/>
        <v>0</v>
      </c>
    </row>
    <row r="24" spans="1:24" s="142" customFormat="1" ht="24.95" customHeight="1" x14ac:dyDescent="0.25">
      <c r="A24" s="143" t="s">
        <v>131</v>
      </c>
      <c r="B24" s="133">
        <v>75</v>
      </c>
      <c r="C24" s="133">
        <v>1057</v>
      </c>
      <c r="D24" s="133">
        <f t="shared" si="0"/>
        <v>1132</v>
      </c>
      <c r="E24" s="133">
        <v>706</v>
      </c>
      <c r="F24" s="133">
        <v>406</v>
      </c>
      <c r="G24" s="133">
        <v>20</v>
      </c>
      <c r="H24" s="134">
        <f t="shared" si="1"/>
        <v>1112</v>
      </c>
      <c r="I24" s="135">
        <v>177</v>
      </c>
      <c r="J24" s="136">
        <v>36</v>
      </c>
      <c r="K24" s="137">
        <v>899</v>
      </c>
      <c r="L24" s="133"/>
      <c r="M24" s="138"/>
      <c r="N24" s="139">
        <f t="shared" si="2"/>
        <v>1112</v>
      </c>
      <c r="O24" s="140"/>
      <c r="P24" s="136"/>
      <c r="Q24" s="141"/>
      <c r="R24" s="139">
        <f t="shared" si="3"/>
        <v>0</v>
      </c>
      <c r="S24" s="142">
        <f t="shared" si="4"/>
        <v>0</v>
      </c>
      <c r="V24" s="142">
        <f t="shared" si="5"/>
        <v>1132</v>
      </c>
      <c r="W24" s="142">
        <f t="shared" si="6"/>
        <v>1132</v>
      </c>
      <c r="X24" s="142">
        <f t="shared" si="7"/>
        <v>0</v>
      </c>
    </row>
    <row r="25" spans="1:24" s="142" customFormat="1" ht="24.95" customHeight="1" x14ac:dyDescent="0.25">
      <c r="A25" s="143" t="s">
        <v>132</v>
      </c>
      <c r="B25" s="133">
        <v>356</v>
      </c>
      <c r="C25" s="133">
        <v>3572</v>
      </c>
      <c r="D25" s="133">
        <f t="shared" si="0"/>
        <v>3928</v>
      </c>
      <c r="E25" s="133">
        <v>1117</v>
      </c>
      <c r="F25" s="133">
        <v>826</v>
      </c>
      <c r="G25" s="133">
        <v>1985</v>
      </c>
      <c r="H25" s="134">
        <f t="shared" si="1"/>
        <v>1943</v>
      </c>
      <c r="I25" s="135">
        <v>1102</v>
      </c>
      <c r="J25" s="136">
        <v>238</v>
      </c>
      <c r="K25" s="137">
        <v>603</v>
      </c>
      <c r="L25" s="133"/>
      <c r="M25" s="138"/>
      <c r="N25" s="139">
        <f t="shared" si="2"/>
        <v>1943</v>
      </c>
      <c r="O25" s="140"/>
      <c r="P25" s="136"/>
      <c r="Q25" s="141"/>
      <c r="R25" s="139">
        <f t="shared" si="3"/>
        <v>0</v>
      </c>
      <c r="S25" s="142">
        <f t="shared" si="4"/>
        <v>0</v>
      </c>
      <c r="V25" s="142">
        <f t="shared" si="5"/>
        <v>3928</v>
      </c>
      <c r="W25" s="142">
        <f t="shared" si="6"/>
        <v>3928</v>
      </c>
      <c r="X25" s="142">
        <f t="shared" si="7"/>
        <v>0</v>
      </c>
    </row>
    <row r="26" spans="1:24" s="142" customFormat="1" ht="24.95" customHeight="1" x14ac:dyDescent="0.25">
      <c r="A26" s="143" t="s">
        <v>133</v>
      </c>
      <c r="B26" s="133">
        <v>222</v>
      </c>
      <c r="C26" s="133">
        <v>3332</v>
      </c>
      <c r="D26" s="133">
        <f t="shared" si="0"/>
        <v>3554</v>
      </c>
      <c r="E26" s="133">
        <v>503</v>
      </c>
      <c r="F26" s="133">
        <v>2831</v>
      </c>
      <c r="G26" s="133">
        <v>220</v>
      </c>
      <c r="H26" s="134">
        <f t="shared" si="1"/>
        <v>3334</v>
      </c>
      <c r="I26" s="135">
        <v>2198</v>
      </c>
      <c r="J26" s="136">
        <v>439</v>
      </c>
      <c r="K26" s="137">
        <v>697</v>
      </c>
      <c r="L26" s="133"/>
      <c r="M26" s="138"/>
      <c r="N26" s="139">
        <f t="shared" si="2"/>
        <v>3334</v>
      </c>
      <c r="O26" s="140"/>
      <c r="P26" s="136"/>
      <c r="Q26" s="141"/>
      <c r="R26" s="139">
        <f t="shared" si="3"/>
        <v>0</v>
      </c>
      <c r="S26" s="142">
        <f t="shared" si="4"/>
        <v>0</v>
      </c>
      <c r="V26" s="142">
        <f t="shared" si="5"/>
        <v>3554</v>
      </c>
      <c r="W26" s="142">
        <f t="shared" si="6"/>
        <v>3554</v>
      </c>
      <c r="X26" s="142">
        <f t="shared" si="7"/>
        <v>0</v>
      </c>
    </row>
    <row r="27" spans="1:24" s="142" customFormat="1" ht="24.95" customHeight="1" x14ac:dyDescent="0.25">
      <c r="A27" s="143" t="s">
        <v>134</v>
      </c>
      <c r="B27" s="133">
        <v>147</v>
      </c>
      <c r="C27" s="133">
        <v>6676</v>
      </c>
      <c r="D27" s="133">
        <f t="shared" si="0"/>
        <v>6823</v>
      </c>
      <c r="E27" s="133">
        <v>567</v>
      </c>
      <c r="F27" s="133">
        <v>2806</v>
      </c>
      <c r="G27" s="133">
        <v>3450</v>
      </c>
      <c r="H27" s="134">
        <f t="shared" si="1"/>
        <v>3373</v>
      </c>
      <c r="I27" s="135">
        <v>1972</v>
      </c>
      <c r="J27" s="136">
        <v>408</v>
      </c>
      <c r="K27" s="137">
        <v>993</v>
      </c>
      <c r="L27" s="133"/>
      <c r="M27" s="138"/>
      <c r="N27" s="139">
        <f t="shared" si="2"/>
        <v>3373</v>
      </c>
      <c r="O27" s="140"/>
      <c r="P27" s="136"/>
      <c r="Q27" s="141"/>
      <c r="R27" s="139">
        <f t="shared" si="3"/>
        <v>0</v>
      </c>
      <c r="S27" s="142">
        <f t="shared" si="4"/>
        <v>0</v>
      </c>
      <c r="V27" s="142">
        <f t="shared" si="5"/>
        <v>6823</v>
      </c>
      <c r="W27" s="142">
        <f t="shared" si="6"/>
        <v>6823</v>
      </c>
      <c r="X27" s="142">
        <f t="shared" si="7"/>
        <v>0</v>
      </c>
    </row>
    <row r="28" spans="1:24" s="142" customFormat="1" ht="24.95" customHeight="1" x14ac:dyDescent="0.25">
      <c r="A28" s="143" t="s">
        <v>135</v>
      </c>
      <c r="B28" s="133">
        <v>418</v>
      </c>
      <c r="C28" s="133">
        <v>3330</v>
      </c>
      <c r="D28" s="133">
        <f t="shared" si="0"/>
        <v>3748</v>
      </c>
      <c r="E28" s="133">
        <v>1205</v>
      </c>
      <c r="F28" s="133">
        <v>2309</v>
      </c>
      <c r="G28" s="133">
        <v>234</v>
      </c>
      <c r="H28" s="134">
        <f t="shared" si="1"/>
        <v>3514</v>
      </c>
      <c r="I28" s="135">
        <v>1583</v>
      </c>
      <c r="J28" s="136">
        <v>325</v>
      </c>
      <c r="K28" s="137">
        <v>1606</v>
      </c>
      <c r="L28" s="133"/>
      <c r="M28" s="138"/>
      <c r="N28" s="139">
        <f t="shared" si="2"/>
        <v>3514</v>
      </c>
      <c r="O28" s="140"/>
      <c r="P28" s="136"/>
      <c r="Q28" s="141"/>
      <c r="R28" s="139">
        <f t="shared" si="3"/>
        <v>0</v>
      </c>
      <c r="S28" s="142">
        <f t="shared" si="4"/>
        <v>0</v>
      </c>
      <c r="V28" s="142">
        <f t="shared" si="5"/>
        <v>3748</v>
      </c>
      <c r="W28" s="142">
        <f t="shared" si="6"/>
        <v>3748</v>
      </c>
      <c r="X28" s="142">
        <f t="shared" si="7"/>
        <v>0</v>
      </c>
    </row>
    <row r="29" spans="1:24" s="142" customFormat="1" ht="24.95" customHeight="1" thickBot="1" x14ac:dyDescent="0.3">
      <c r="A29" s="144" t="s">
        <v>136</v>
      </c>
      <c r="B29" s="133">
        <v>258</v>
      </c>
      <c r="C29" s="133">
        <v>3719</v>
      </c>
      <c r="D29" s="133">
        <f t="shared" si="0"/>
        <v>3977</v>
      </c>
      <c r="E29" s="133">
        <v>1117</v>
      </c>
      <c r="F29" s="133">
        <v>1328</v>
      </c>
      <c r="G29" s="133">
        <v>1532</v>
      </c>
      <c r="H29" s="134">
        <f t="shared" si="1"/>
        <v>2445</v>
      </c>
      <c r="I29" s="135">
        <v>275</v>
      </c>
      <c r="J29" s="136">
        <v>59</v>
      </c>
      <c r="K29" s="137">
        <v>1641</v>
      </c>
      <c r="L29" s="133"/>
      <c r="M29" s="138"/>
      <c r="N29" s="139">
        <f t="shared" si="2"/>
        <v>1975</v>
      </c>
      <c r="O29" s="140">
        <v>470</v>
      </c>
      <c r="P29" s="136"/>
      <c r="Q29" s="141"/>
      <c r="R29" s="139">
        <f t="shared" si="3"/>
        <v>470</v>
      </c>
      <c r="S29" s="142">
        <f t="shared" si="4"/>
        <v>0</v>
      </c>
      <c r="V29" s="142">
        <f t="shared" si="5"/>
        <v>3977</v>
      </c>
      <c r="W29" s="142">
        <f t="shared" si="6"/>
        <v>3977</v>
      </c>
      <c r="X29" s="142">
        <f t="shared" si="7"/>
        <v>0</v>
      </c>
    </row>
    <row r="30" spans="1:24" s="151" customFormat="1" ht="24.95" customHeight="1" thickBot="1" x14ac:dyDescent="0.35">
      <c r="A30" s="145" t="s">
        <v>137</v>
      </c>
      <c r="B30" s="146">
        <f t="shared" ref="B30:O30" si="8">SUM(B12:B29)</f>
        <v>9317</v>
      </c>
      <c r="C30" s="146">
        <f t="shared" si="8"/>
        <v>65725</v>
      </c>
      <c r="D30" s="146">
        <f t="shared" si="8"/>
        <v>75042</v>
      </c>
      <c r="E30" s="146">
        <f t="shared" si="8"/>
        <v>20858</v>
      </c>
      <c r="F30" s="146">
        <f t="shared" si="8"/>
        <v>36831</v>
      </c>
      <c r="G30" s="146">
        <f t="shared" si="8"/>
        <v>17353</v>
      </c>
      <c r="H30" s="146">
        <f t="shared" si="8"/>
        <v>57689</v>
      </c>
      <c r="I30" s="146">
        <f t="shared" si="8"/>
        <v>31322</v>
      </c>
      <c r="J30" s="146">
        <f t="shared" si="8"/>
        <v>6418</v>
      </c>
      <c r="K30" s="146">
        <f t="shared" si="8"/>
        <v>15684</v>
      </c>
      <c r="L30" s="146">
        <f t="shared" si="8"/>
        <v>0</v>
      </c>
      <c r="M30" s="147">
        <f t="shared" si="8"/>
        <v>0</v>
      </c>
      <c r="N30" s="148">
        <f t="shared" si="8"/>
        <v>53424</v>
      </c>
      <c r="O30" s="147">
        <f t="shared" si="8"/>
        <v>1265</v>
      </c>
      <c r="P30" s="149">
        <f>SUM(P12:P29)</f>
        <v>3000</v>
      </c>
      <c r="Q30" s="150">
        <f>SUM(Q12:Q29)</f>
        <v>0</v>
      </c>
      <c r="R30" s="148">
        <f>SUM(R12:R29)</f>
        <v>4265</v>
      </c>
      <c r="S30" s="142">
        <f t="shared" si="4"/>
        <v>0</v>
      </c>
      <c r="V30" s="142">
        <f t="shared" si="5"/>
        <v>75042</v>
      </c>
      <c r="W30" s="142">
        <f t="shared" si="6"/>
        <v>75042</v>
      </c>
      <c r="X30" s="142">
        <f t="shared" si="7"/>
        <v>0</v>
      </c>
    </row>
    <row r="31" spans="1:24" s="142" customFormat="1" ht="24.95" customHeight="1" thickBot="1" x14ac:dyDescent="0.3">
      <c r="A31" s="144" t="s">
        <v>27</v>
      </c>
      <c r="B31" s="133">
        <v>25654</v>
      </c>
      <c r="C31" s="133">
        <v>138689</v>
      </c>
      <c r="D31" s="133">
        <f>B31+C31</f>
        <v>164343</v>
      </c>
      <c r="E31" s="133">
        <v>88560</v>
      </c>
      <c r="F31" s="133">
        <v>51583</v>
      </c>
      <c r="G31" s="133">
        <v>24200</v>
      </c>
      <c r="H31" s="134">
        <f>E31+F31</f>
        <v>140143</v>
      </c>
      <c r="I31" s="135">
        <v>17888</v>
      </c>
      <c r="J31" s="152">
        <v>2828</v>
      </c>
      <c r="K31" s="137">
        <v>90779</v>
      </c>
      <c r="L31" s="133"/>
      <c r="M31" s="153"/>
      <c r="N31" s="139">
        <f>SUM(I31:M31)</f>
        <v>111495</v>
      </c>
      <c r="O31" s="140">
        <v>6819</v>
      </c>
      <c r="P31" s="136">
        <v>21829</v>
      </c>
      <c r="Q31" s="141"/>
      <c r="R31" s="139">
        <f t="shared" si="3"/>
        <v>28648</v>
      </c>
      <c r="S31" s="142">
        <f t="shared" si="4"/>
        <v>0</v>
      </c>
      <c r="V31" s="142">
        <f t="shared" si="5"/>
        <v>164343</v>
      </c>
      <c r="W31" s="142">
        <f t="shared" si="6"/>
        <v>164343</v>
      </c>
      <c r="X31" s="142">
        <f t="shared" si="7"/>
        <v>0</v>
      </c>
    </row>
    <row r="32" spans="1:24" s="151" customFormat="1" ht="24.95" customHeight="1" thickBot="1" x14ac:dyDescent="0.35">
      <c r="A32" s="145" t="s">
        <v>138</v>
      </c>
      <c r="B32" s="146">
        <f t="shared" ref="B32:O32" si="9">B30+B31</f>
        <v>34971</v>
      </c>
      <c r="C32" s="146">
        <f t="shared" si="9"/>
        <v>204414</v>
      </c>
      <c r="D32" s="146">
        <f t="shared" si="9"/>
        <v>239385</v>
      </c>
      <c r="E32" s="146">
        <f t="shared" si="9"/>
        <v>109418</v>
      </c>
      <c r="F32" s="146">
        <f t="shared" si="9"/>
        <v>88414</v>
      </c>
      <c r="G32" s="146">
        <f t="shared" si="9"/>
        <v>41553</v>
      </c>
      <c r="H32" s="146">
        <f t="shared" si="9"/>
        <v>197832</v>
      </c>
      <c r="I32" s="146">
        <f t="shared" si="9"/>
        <v>49210</v>
      </c>
      <c r="J32" s="146">
        <f t="shared" si="9"/>
        <v>9246</v>
      </c>
      <c r="K32" s="146">
        <f t="shared" si="9"/>
        <v>106463</v>
      </c>
      <c r="L32" s="146">
        <f t="shared" si="9"/>
        <v>0</v>
      </c>
      <c r="M32" s="147">
        <f t="shared" si="9"/>
        <v>0</v>
      </c>
      <c r="N32" s="148">
        <f t="shared" si="9"/>
        <v>164919</v>
      </c>
      <c r="O32" s="147">
        <f t="shared" si="9"/>
        <v>8084</v>
      </c>
      <c r="P32" s="149">
        <f>P30+P31</f>
        <v>24829</v>
      </c>
      <c r="Q32" s="150">
        <f>Q30+Q31</f>
        <v>0</v>
      </c>
      <c r="R32" s="148">
        <f>R30+R31</f>
        <v>32913</v>
      </c>
      <c r="S32" s="142">
        <f t="shared" si="4"/>
        <v>0</v>
      </c>
      <c r="V32" s="142">
        <f t="shared" si="5"/>
        <v>239385</v>
      </c>
      <c r="W32" s="142">
        <f t="shared" si="6"/>
        <v>239385</v>
      </c>
      <c r="X32" s="142">
        <f t="shared" si="7"/>
        <v>0</v>
      </c>
    </row>
    <row r="33" spans="1:24" s="160" customFormat="1" ht="24.95" customHeight="1" thickBot="1" x14ac:dyDescent="0.3">
      <c r="A33" s="154" t="s">
        <v>139</v>
      </c>
      <c r="B33" s="155">
        <f t="shared" ref="B33:O33" si="10">B32</f>
        <v>34971</v>
      </c>
      <c r="C33" s="155">
        <f t="shared" si="10"/>
        <v>204414</v>
      </c>
      <c r="D33" s="155">
        <f t="shared" si="10"/>
        <v>239385</v>
      </c>
      <c r="E33" s="155">
        <f t="shared" si="10"/>
        <v>109418</v>
      </c>
      <c r="F33" s="155">
        <f t="shared" si="10"/>
        <v>88414</v>
      </c>
      <c r="G33" s="155">
        <f t="shared" si="10"/>
        <v>41553</v>
      </c>
      <c r="H33" s="155">
        <f t="shared" si="10"/>
        <v>197832</v>
      </c>
      <c r="I33" s="155">
        <f t="shared" si="10"/>
        <v>49210</v>
      </c>
      <c r="J33" s="155">
        <f t="shared" si="10"/>
        <v>9246</v>
      </c>
      <c r="K33" s="155">
        <f t="shared" si="10"/>
        <v>106463</v>
      </c>
      <c r="L33" s="155">
        <f t="shared" si="10"/>
        <v>0</v>
      </c>
      <c r="M33" s="156">
        <f t="shared" si="10"/>
        <v>0</v>
      </c>
      <c r="N33" s="157">
        <f t="shared" si="10"/>
        <v>164919</v>
      </c>
      <c r="O33" s="156">
        <f t="shared" si="10"/>
        <v>8084</v>
      </c>
      <c r="P33" s="158">
        <f>P32</f>
        <v>24829</v>
      </c>
      <c r="Q33" s="159">
        <f>Q32</f>
        <v>0</v>
      </c>
      <c r="R33" s="157">
        <f>R32</f>
        <v>32913</v>
      </c>
      <c r="S33" s="142">
        <f t="shared" si="4"/>
        <v>0</v>
      </c>
      <c r="V33" s="142">
        <f t="shared" si="5"/>
        <v>239385</v>
      </c>
      <c r="W33" s="142">
        <f t="shared" si="6"/>
        <v>239385</v>
      </c>
      <c r="X33" s="142">
        <f t="shared" si="7"/>
        <v>0</v>
      </c>
    </row>
    <row r="34" spans="1:24" s="142" customFormat="1" ht="20.100000000000001" customHeight="1" x14ac:dyDescent="0.25">
      <c r="A34" s="161" t="s">
        <v>140</v>
      </c>
      <c r="B34" s="124"/>
      <c r="C34" s="124"/>
      <c r="D34" s="124"/>
      <c r="E34" s="124"/>
      <c r="F34" s="124"/>
      <c r="G34" s="124"/>
      <c r="H34" s="125"/>
      <c r="I34" s="162"/>
      <c r="J34" s="163"/>
      <c r="K34" s="164"/>
      <c r="L34" s="124"/>
      <c r="M34" s="165"/>
      <c r="N34" s="166"/>
      <c r="O34" s="167"/>
      <c r="P34" s="163"/>
      <c r="Q34" s="168"/>
      <c r="R34" s="166"/>
      <c r="S34" s="142">
        <f t="shared" si="4"/>
        <v>0</v>
      </c>
      <c r="V34" s="142">
        <f t="shared" si="5"/>
        <v>0</v>
      </c>
      <c r="W34" s="142">
        <f t="shared" si="6"/>
        <v>0</v>
      </c>
      <c r="X34" s="142">
        <f t="shared" si="7"/>
        <v>0</v>
      </c>
    </row>
    <row r="35" spans="1:24" s="142" customFormat="1" ht="24.95" customHeight="1" x14ac:dyDescent="0.3">
      <c r="A35" s="169" t="s">
        <v>141</v>
      </c>
      <c r="B35" s="170"/>
      <c r="C35" s="170"/>
      <c r="D35" s="170"/>
      <c r="E35" s="170"/>
      <c r="F35" s="170"/>
      <c r="G35" s="170"/>
      <c r="H35" s="170"/>
      <c r="I35" s="171"/>
      <c r="J35" s="172"/>
      <c r="K35" s="173"/>
      <c r="L35" s="174"/>
      <c r="M35" s="153"/>
      <c r="N35" s="175"/>
      <c r="O35" s="172"/>
      <c r="P35" s="152"/>
      <c r="Q35" s="176"/>
      <c r="R35" s="175"/>
      <c r="S35" s="142">
        <f t="shared" si="4"/>
        <v>0</v>
      </c>
      <c r="V35" s="142">
        <f t="shared" si="5"/>
        <v>0</v>
      </c>
      <c r="W35" s="142">
        <f t="shared" si="6"/>
        <v>0</v>
      </c>
      <c r="X35" s="142">
        <f t="shared" si="7"/>
        <v>0</v>
      </c>
    </row>
    <row r="36" spans="1:24" s="142" customFormat="1" ht="24.95" customHeight="1" x14ac:dyDescent="0.25">
      <c r="A36" s="177" t="s">
        <v>142</v>
      </c>
      <c r="B36" s="133">
        <v>8068</v>
      </c>
      <c r="C36" s="133">
        <v>17977</v>
      </c>
      <c r="D36" s="133">
        <f>B36+C36</f>
        <v>26045</v>
      </c>
      <c r="E36" s="133">
        <v>21606</v>
      </c>
      <c r="F36" s="133">
        <v>4422</v>
      </c>
      <c r="G36" s="133">
        <v>17</v>
      </c>
      <c r="H36" s="134">
        <f>E36+F36</f>
        <v>26028</v>
      </c>
      <c r="I36" s="171">
        <v>521</v>
      </c>
      <c r="J36" s="152">
        <v>419</v>
      </c>
      <c r="K36" s="137">
        <v>24503</v>
      </c>
      <c r="L36" s="133"/>
      <c r="M36" s="153"/>
      <c r="N36" s="139">
        <f>SUM(I36:M36)</f>
        <v>25443</v>
      </c>
      <c r="O36" s="140"/>
      <c r="P36" s="136">
        <v>585</v>
      </c>
      <c r="Q36" s="141"/>
      <c r="R36" s="139">
        <f t="shared" ref="R36:R40" si="11">SUM(O36:Q36)</f>
        <v>585</v>
      </c>
      <c r="S36" s="142">
        <f t="shared" si="4"/>
        <v>0</v>
      </c>
      <c r="V36" s="142">
        <f t="shared" si="5"/>
        <v>26045</v>
      </c>
      <c r="W36" s="142">
        <f t="shared" si="6"/>
        <v>26045</v>
      </c>
      <c r="X36" s="142">
        <f t="shared" si="7"/>
        <v>0</v>
      </c>
    </row>
    <row r="37" spans="1:24" s="142" customFormat="1" ht="24.95" customHeight="1" x14ac:dyDescent="0.25">
      <c r="A37" s="178" t="s">
        <v>24</v>
      </c>
      <c r="B37" s="133">
        <v>2776</v>
      </c>
      <c r="C37" s="133">
        <v>14749</v>
      </c>
      <c r="D37" s="133">
        <f>B37+C37</f>
        <v>17525</v>
      </c>
      <c r="E37" s="133">
        <v>17524</v>
      </c>
      <c r="F37" s="133">
        <v>1</v>
      </c>
      <c r="G37" s="133"/>
      <c r="H37" s="134">
        <f>E37+F37</f>
        <v>17525</v>
      </c>
      <c r="I37" s="179">
        <v>2498</v>
      </c>
      <c r="J37" s="180">
        <v>643</v>
      </c>
      <c r="K37" s="181">
        <v>14348</v>
      </c>
      <c r="L37" s="133"/>
      <c r="M37" s="182"/>
      <c r="N37" s="139">
        <f>SUM(I37:M37)</f>
        <v>17489</v>
      </c>
      <c r="O37" s="140">
        <v>36</v>
      </c>
      <c r="P37" s="136"/>
      <c r="Q37" s="141"/>
      <c r="R37" s="139">
        <f t="shared" si="11"/>
        <v>36</v>
      </c>
      <c r="S37" s="142">
        <f t="shared" si="4"/>
        <v>0</v>
      </c>
      <c r="V37" s="142">
        <f t="shared" si="5"/>
        <v>17525</v>
      </c>
      <c r="W37" s="142">
        <f t="shared" si="6"/>
        <v>17525</v>
      </c>
      <c r="X37" s="142">
        <f t="shared" si="7"/>
        <v>0</v>
      </c>
    </row>
    <row r="38" spans="1:24" s="142" customFormat="1" ht="24.95" customHeight="1" x14ac:dyDescent="0.25">
      <c r="A38" s="178" t="s">
        <v>143</v>
      </c>
      <c r="B38" s="133">
        <v>50270</v>
      </c>
      <c r="C38" s="133">
        <v>44170</v>
      </c>
      <c r="D38" s="133">
        <f>B38+C38</f>
        <v>94440</v>
      </c>
      <c r="E38" s="133">
        <v>94440</v>
      </c>
      <c r="F38" s="133"/>
      <c r="G38" s="133"/>
      <c r="H38" s="134">
        <f>E38+F38</f>
        <v>94440</v>
      </c>
      <c r="I38" s="179">
        <v>39751</v>
      </c>
      <c r="J38" s="180">
        <v>4137</v>
      </c>
      <c r="K38" s="181">
        <v>41771</v>
      </c>
      <c r="L38" s="133"/>
      <c r="M38" s="182"/>
      <c r="N38" s="139">
        <f>SUM(I38:M38)</f>
        <v>85659</v>
      </c>
      <c r="O38" s="140">
        <v>8781</v>
      </c>
      <c r="P38" s="136"/>
      <c r="Q38" s="141"/>
      <c r="R38" s="139">
        <f t="shared" si="11"/>
        <v>8781</v>
      </c>
      <c r="S38" s="142">
        <f t="shared" si="4"/>
        <v>0</v>
      </c>
      <c r="V38" s="142">
        <f t="shared" si="5"/>
        <v>94440</v>
      </c>
      <c r="W38" s="142">
        <f t="shared" si="6"/>
        <v>94440</v>
      </c>
      <c r="X38" s="142">
        <f t="shared" si="7"/>
        <v>0</v>
      </c>
    </row>
    <row r="39" spans="1:24" s="142" customFormat="1" ht="24.95" customHeight="1" x14ac:dyDescent="0.25">
      <c r="A39" s="178" t="s">
        <v>144</v>
      </c>
      <c r="B39" s="133">
        <v>37400</v>
      </c>
      <c r="C39" s="133">
        <v>2336</v>
      </c>
      <c r="D39" s="133">
        <f>B39+C39</f>
        <v>39736</v>
      </c>
      <c r="E39" s="133">
        <v>39736</v>
      </c>
      <c r="F39" s="133"/>
      <c r="G39" s="133"/>
      <c r="H39" s="134">
        <f>E39+F39</f>
        <v>39736</v>
      </c>
      <c r="I39" s="179">
        <v>19316</v>
      </c>
      <c r="J39" s="180">
        <v>3478</v>
      </c>
      <c r="K39" s="181">
        <v>9457</v>
      </c>
      <c r="L39" s="133"/>
      <c r="M39" s="182"/>
      <c r="N39" s="139">
        <f>SUM(I39:M39)</f>
        <v>32251</v>
      </c>
      <c r="O39" s="140">
        <v>7485</v>
      </c>
      <c r="P39" s="136"/>
      <c r="Q39" s="141"/>
      <c r="R39" s="139">
        <f t="shared" si="11"/>
        <v>7485</v>
      </c>
      <c r="S39" s="142">
        <f t="shared" si="4"/>
        <v>0</v>
      </c>
      <c r="V39" s="142">
        <f t="shared" si="5"/>
        <v>39736</v>
      </c>
      <c r="W39" s="142">
        <f t="shared" si="6"/>
        <v>39736</v>
      </c>
      <c r="X39" s="142">
        <f t="shared" si="7"/>
        <v>0</v>
      </c>
    </row>
    <row r="40" spans="1:24" s="142" customFormat="1" ht="24.95" customHeight="1" x14ac:dyDescent="0.25">
      <c r="A40" s="178" t="s">
        <v>145</v>
      </c>
      <c r="B40" s="133">
        <v>5682</v>
      </c>
      <c r="C40" s="133">
        <v>54993</v>
      </c>
      <c r="D40" s="133">
        <f>B40+C40</f>
        <v>60675</v>
      </c>
      <c r="E40" s="133">
        <v>60675</v>
      </c>
      <c r="F40" s="133"/>
      <c r="G40" s="133"/>
      <c r="H40" s="134">
        <f>E40+F40</f>
        <v>60675</v>
      </c>
      <c r="I40" s="179">
        <v>17637</v>
      </c>
      <c r="J40" s="180">
        <v>4402</v>
      </c>
      <c r="K40" s="181">
        <v>30746</v>
      </c>
      <c r="L40" s="133"/>
      <c r="M40" s="182"/>
      <c r="N40" s="139">
        <f>SUM(I40:M40)</f>
        <v>52785</v>
      </c>
      <c r="O40" s="140">
        <v>7890</v>
      </c>
      <c r="P40" s="136"/>
      <c r="Q40" s="141"/>
      <c r="R40" s="139">
        <f t="shared" si="11"/>
        <v>7890</v>
      </c>
      <c r="S40" s="142">
        <f t="shared" si="4"/>
        <v>0</v>
      </c>
      <c r="V40" s="142">
        <f t="shared" si="5"/>
        <v>60675</v>
      </c>
      <c r="W40" s="142">
        <f t="shared" si="6"/>
        <v>60675</v>
      </c>
      <c r="X40" s="142">
        <f t="shared" si="7"/>
        <v>0</v>
      </c>
    </row>
    <row r="41" spans="1:24" s="151" customFormat="1" ht="24.95" customHeight="1" thickBot="1" x14ac:dyDescent="0.35">
      <c r="A41" s="183" t="s">
        <v>146</v>
      </c>
      <c r="B41" s="184">
        <f t="shared" ref="B41:O41" si="12">SUM(B36:B40)</f>
        <v>104196</v>
      </c>
      <c r="C41" s="184">
        <f t="shared" si="12"/>
        <v>134225</v>
      </c>
      <c r="D41" s="184">
        <f t="shared" si="12"/>
        <v>238421</v>
      </c>
      <c r="E41" s="184">
        <f t="shared" si="12"/>
        <v>233981</v>
      </c>
      <c r="F41" s="184">
        <f t="shared" si="12"/>
        <v>4423</v>
      </c>
      <c r="G41" s="184">
        <f t="shared" si="12"/>
        <v>17</v>
      </c>
      <c r="H41" s="184">
        <f t="shared" si="12"/>
        <v>238404</v>
      </c>
      <c r="I41" s="184">
        <f t="shared" si="12"/>
        <v>79723</v>
      </c>
      <c r="J41" s="184">
        <f t="shared" si="12"/>
        <v>13079</v>
      </c>
      <c r="K41" s="184">
        <f t="shared" si="12"/>
        <v>120825</v>
      </c>
      <c r="L41" s="184">
        <f t="shared" si="12"/>
        <v>0</v>
      </c>
      <c r="M41" s="185">
        <f t="shared" si="12"/>
        <v>0</v>
      </c>
      <c r="N41" s="186">
        <f t="shared" si="12"/>
        <v>213627</v>
      </c>
      <c r="O41" s="185">
        <f t="shared" si="12"/>
        <v>24192</v>
      </c>
      <c r="P41" s="187">
        <f>SUM(P36:P40)</f>
        <v>585</v>
      </c>
      <c r="Q41" s="188">
        <f>SUM(Q36:Q40)</f>
        <v>0</v>
      </c>
      <c r="R41" s="186">
        <f>SUM(R36:R40)</f>
        <v>24777</v>
      </c>
      <c r="S41" s="142">
        <f t="shared" si="4"/>
        <v>0</v>
      </c>
      <c r="V41" s="142">
        <f t="shared" si="5"/>
        <v>238421</v>
      </c>
      <c r="W41" s="142">
        <f t="shared" si="6"/>
        <v>238421</v>
      </c>
      <c r="X41" s="142">
        <f t="shared" si="7"/>
        <v>0</v>
      </c>
    </row>
    <row r="42" spans="1:24" s="190" customFormat="1" ht="24.95" customHeight="1" x14ac:dyDescent="0.25">
      <c r="A42" s="169" t="s">
        <v>147</v>
      </c>
      <c r="B42" s="174"/>
      <c r="C42" s="174"/>
      <c r="D42" s="174"/>
      <c r="E42" s="174"/>
      <c r="F42" s="174"/>
      <c r="G42" s="174"/>
      <c r="H42" s="170"/>
      <c r="I42" s="171"/>
      <c r="J42" s="152"/>
      <c r="K42" s="189"/>
      <c r="L42" s="174"/>
      <c r="M42" s="153"/>
      <c r="N42" s="175"/>
      <c r="O42" s="172"/>
      <c r="P42" s="152"/>
      <c r="Q42" s="176"/>
      <c r="R42" s="175"/>
      <c r="S42" s="142">
        <f t="shared" si="4"/>
        <v>0</v>
      </c>
      <c r="V42" s="142">
        <f t="shared" si="5"/>
        <v>0</v>
      </c>
      <c r="W42" s="142">
        <f t="shared" si="6"/>
        <v>0</v>
      </c>
      <c r="X42" s="142">
        <f t="shared" si="7"/>
        <v>0</v>
      </c>
    </row>
    <row r="43" spans="1:24" s="142" customFormat="1" ht="24.95" customHeight="1" x14ac:dyDescent="0.25">
      <c r="A43" s="132" t="s">
        <v>9</v>
      </c>
      <c r="B43" s="133">
        <v>29934</v>
      </c>
      <c r="C43" s="133">
        <v>1017</v>
      </c>
      <c r="D43" s="133">
        <f>B43+C43</f>
        <v>30951</v>
      </c>
      <c r="E43" s="133">
        <v>169</v>
      </c>
      <c r="F43" s="133">
        <v>997</v>
      </c>
      <c r="G43" s="133">
        <v>29785</v>
      </c>
      <c r="H43" s="134">
        <f>E43+F43</f>
        <v>1166</v>
      </c>
      <c r="I43" s="135">
        <v>206</v>
      </c>
      <c r="J43" s="136">
        <v>132</v>
      </c>
      <c r="K43" s="137">
        <f>664+164</f>
        <v>828</v>
      </c>
      <c r="L43" s="133"/>
      <c r="M43" s="138"/>
      <c r="N43" s="139">
        <f>SUM(I43:M43)</f>
        <v>1166</v>
      </c>
      <c r="O43" s="140"/>
      <c r="P43" s="136"/>
      <c r="Q43" s="141"/>
      <c r="R43" s="139">
        <f t="shared" ref="R43" si="13">SUM(O43:Q43)</f>
        <v>0</v>
      </c>
      <c r="S43" s="142">
        <f t="shared" si="4"/>
        <v>0</v>
      </c>
      <c r="V43" s="142">
        <f t="shared" si="5"/>
        <v>30951</v>
      </c>
      <c r="W43" s="142">
        <f t="shared" si="6"/>
        <v>30951</v>
      </c>
      <c r="X43" s="142">
        <f t="shared" si="7"/>
        <v>0</v>
      </c>
    </row>
    <row r="44" spans="1:24" s="151" customFormat="1" ht="24.95" customHeight="1" thickBot="1" x14ac:dyDescent="0.35">
      <c r="A44" s="191" t="s">
        <v>146</v>
      </c>
      <c r="B44" s="192">
        <f t="shared" ref="B44:O44" si="14">SUM(B43:B43)</f>
        <v>29934</v>
      </c>
      <c r="C44" s="192">
        <f t="shared" si="14"/>
        <v>1017</v>
      </c>
      <c r="D44" s="192">
        <f t="shared" si="14"/>
        <v>30951</v>
      </c>
      <c r="E44" s="192">
        <f t="shared" si="14"/>
        <v>169</v>
      </c>
      <c r="F44" s="192">
        <f t="shared" si="14"/>
        <v>997</v>
      </c>
      <c r="G44" s="192">
        <f t="shared" si="14"/>
        <v>29785</v>
      </c>
      <c r="H44" s="192">
        <f t="shared" si="14"/>
        <v>1166</v>
      </c>
      <c r="I44" s="192">
        <f t="shared" si="14"/>
        <v>206</v>
      </c>
      <c r="J44" s="192">
        <f t="shared" si="14"/>
        <v>132</v>
      </c>
      <c r="K44" s="192">
        <f t="shared" si="14"/>
        <v>828</v>
      </c>
      <c r="L44" s="192">
        <f t="shared" si="14"/>
        <v>0</v>
      </c>
      <c r="M44" s="193">
        <f t="shared" si="14"/>
        <v>0</v>
      </c>
      <c r="N44" s="194">
        <f t="shared" si="14"/>
        <v>1166</v>
      </c>
      <c r="O44" s="193">
        <f t="shared" si="14"/>
        <v>0</v>
      </c>
      <c r="P44" s="195">
        <f>SUM(P43:P43)</f>
        <v>0</v>
      </c>
      <c r="Q44" s="196">
        <f>SUM(Q43:Q43)</f>
        <v>0</v>
      </c>
      <c r="R44" s="194">
        <f>SUM(R43:R43)</f>
        <v>0</v>
      </c>
      <c r="S44" s="142">
        <f t="shared" si="4"/>
        <v>0</v>
      </c>
      <c r="V44" s="142">
        <f t="shared" si="5"/>
        <v>30951</v>
      </c>
      <c r="W44" s="142">
        <f t="shared" si="6"/>
        <v>30951</v>
      </c>
      <c r="X44" s="142">
        <f t="shared" si="7"/>
        <v>0</v>
      </c>
    </row>
    <row r="45" spans="1:24" s="142" customFormat="1" ht="24.95" customHeight="1" x14ac:dyDescent="0.25">
      <c r="A45" s="169" t="s">
        <v>148</v>
      </c>
      <c r="B45" s="174"/>
      <c r="C45" s="174"/>
      <c r="D45" s="174"/>
      <c r="E45" s="174"/>
      <c r="F45" s="174"/>
      <c r="G45" s="174"/>
      <c r="H45" s="170"/>
      <c r="I45" s="171"/>
      <c r="J45" s="152"/>
      <c r="K45" s="189"/>
      <c r="L45" s="174"/>
      <c r="M45" s="153"/>
      <c r="N45" s="175"/>
      <c r="O45" s="172"/>
      <c r="P45" s="152"/>
      <c r="Q45" s="176"/>
      <c r="R45" s="175"/>
      <c r="S45" s="142">
        <f t="shared" si="4"/>
        <v>0</v>
      </c>
      <c r="V45" s="142">
        <f t="shared" si="5"/>
        <v>0</v>
      </c>
      <c r="W45" s="142">
        <f t="shared" si="6"/>
        <v>0</v>
      </c>
      <c r="X45" s="142">
        <f t="shared" si="7"/>
        <v>0</v>
      </c>
    </row>
    <row r="46" spans="1:24" s="142" customFormat="1" ht="24.95" customHeight="1" x14ac:dyDescent="0.25">
      <c r="A46" s="132" t="s">
        <v>149</v>
      </c>
      <c r="B46" s="133">
        <v>361</v>
      </c>
      <c r="C46" s="133">
        <v>110446</v>
      </c>
      <c r="D46" s="133">
        <f>B46+C46</f>
        <v>110807</v>
      </c>
      <c r="E46" s="133">
        <v>4421</v>
      </c>
      <c r="F46" s="133">
        <v>106386</v>
      </c>
      <c r="G46" s="133"/>
      <c r="H46" s="134">
        <f>E46+F46</f>
        <v>110807</v>
      </c>
      <c r="I46" s="135">
        <v>3904</v>
      </c>
      <c r="J46" s="136">
        <v>772</v>
      </c>
      <c r="K46" s="137">
        <v>7338</v>
      </c>
      <c r="L46" s="133"/>
      <c r="M46" s="138">
        <v>11597</v>
      </c>
      <c r="N46" s="139">
        <f>SUM(I46:M46)</f>
        <v>23611</v>
      </c>
      <c r="O46" s="140">
        <v>85555</v>
      </c>
      <c r="P46" s="136">
        <v>1641</v>
      </c>
      <c r="Q46" s="141"/>
      <c r="R46" s="139">
        <f t="shared" ref="R46" si="15">SUM(O46:Q46)</f>
        <v>87196</v>
      </c>
      <c r="S46" s="142">
        <f t="shared" si="4"/>
        <v>0</v>
      </c>
      <c r="V46" s="142">
        <f t="shared" si="5"/>
        <v>110807</v>
      </c>
      <c r="W46" s="142">
        <f t="shared" si="6"/>
        <v>110807</v>
      </c>
      <c r="X46" s="142">
        <f t="shared" si="7"/>
        <v>0</v>
      </c>
    </row>
    <row r="47" spans="1:24" s="151" customFormat="1" ht="24.95" customHeight="1" thickBot="1" x14ac:dyDescent="0.35">
      <c r="A47" s="191" t="s">
        <v>146</v>
      </c>
      <c r="B47" s="192">
        <f t="shared" ref="B47:O47" si="16">B46</f>
        <v>361</v>
      </c>
      <c r="C47" s="192">
        <f t="shared" si="16"/>
        <v>110446</v>
      </c>
      <c r="D47" s="192">
        <f t="shared" si="16"/>
        <v>110807</v>
      </c>
      <c r="E47" s="192">
        <f t="shared" si="16"/>
        <v>4421</v>
      </c>
      <c r="F47" s="192">
        <f t="shared" si="16"/>
        <v>106386</v>
      </c>
      <c r="G47" s="192">
        <f t="shared" si="16"/>
        <v>0</v>
      </c>
      <c r="H47" s="192">
        <f t="shared" si="16"/>
        <v>110807</v>
      </c>
      <c r="I47" s="192">
        <f t="shared" si="16"/>
        <v>3904</v>
      </c>
      <c r="J47" s="192">
        <f t="shared" si="16"/>
        <v>772</v>
      </c>
      <c r="K47" s="192">
        <f t="shared" si="16"/>
        <v>7338</v>
      </c>
      <c r="L47" s="192">
        <f t="shared" si="16"/>
        <v>0</v>
      </c>
      <c r="M47" s="193">
        <f t="shared" si="16"/>
        <v>11597</v>
      </c>
      <c r="N47" s="194">
        <f t="shared" si="16"/>
        <v>23611</v>
      </c>
      <c r="O47" s="193">
        <f t="shared" si="16"/>
        <v>85555</v>
      </c>
      <c r="P47" s="195">
        <f>P46</f>
        <v>1641</v>
      </c>
      <c r="Q47" s="196">
        <f>Q46</f>
        <v>0</v>
      </c>
      <c r="R47" s="194">
        <f>R46</f>
        <v>87196</v>
      </c>
      <c r="S47" s="142">
        <f t="shared" si="4"/>
        <v>0</v>
      </c>
      <c r="V47" s="142">
        <f t="shared" si="5"/>
        <v>110807</v>
      </c>
      <c r="W47" s="142">
        <f t="shared" si="6"/>
        <v>110807</v>
      </c>
      <c r="X47" s="142">
        <f t="shared" si="7"/>
        <v>0</v>
      </c>
    </row>
    <row r="48" spans="1:24" s="142" customFormat="1" ht="24.95" customHeight="1" x14ac:dyDescent="0.25">
      <c r="A48" s="197" t="s">
        <v>150</v>
      </c>
      <c r="B48" s="174"/>
      <c r="C48" s="174"/>
      <c r="D48" s="174"/>
      <c r="E48" s="174"/>
      <c r="F48" s="174"/>
      <c r="G48" s="174"/>
      <c r="H48" s="170"/>
      <c r="I48" s="171"/>
      <c r="J48" s="152"/>
      <c r="K48" s="189"/>
      <c r="L48" s="152"/>
      <c r="M48" s="153"/>
      <c r="N48" s="175"/>
      <c r="O48" s="172"/>
      <c r="P48" s="152"/>
      <c r="Q48" s="176"/>
      <c r="R48" s="175"/>
      <c r="S48" s="142">
        <f t="shared" si="4"/>
        <v>0</v>
      </c>
      <c r="V48" s="142">
        <f t="shared" si="5"/>
        <v>0</v>
      </c>
      <c r="W48" s="142">
        <f t="shared" si="6"/>
        <v>0</v>
      </c>
      <c r="X48" s="142">
        <f t="shared" si="7"/>
        <v>0</v>
      </c>
    </row>
    <row r="49" spans="1:24" s="142" customFormat="1" ht="24.95" customHeight="1" x14ac:dyDescent="0.25">
      <c r="A49" s="132" t="s">
        <v>151</v>
      </c>
      <c r="B49" s="133">
        <v>1821</v>
      </c>
      <c r="C49" s="133">
        <v>37486</v>
      </c>
      <c r="D49" s="133">
        <f>B49+C49</f>
        <v>39307</v>
      </c>
      <c r="E49" s="133">
        <v>10240</v>
      </c>
      <c r="F49" s="133">
        <v>12354</v>
      </c>
      <c r="G49" s="133">
        <v>16713</v>
      </c>
      <c r="H49" s="134">
        <f>E49+F49</f>
        <v>22594</v>
      </c>
      <c r="I49" s="135">
        <v>109</v>
      </c>
      <c r="J49" s="136"/>
      <c r="K49" s="137">
        <f>8131+9119</f>
        <v>17250</v>
      </c>
      <c r="L49" s="133"/>
      <c r="M49" s="138"/>
      <c r="N49" s="139">
        <f>SUM(I49:M49)</f>
        <v>17359</v>
      </c>
      <c r="O49" s="140">
        <v>4148</v>
      </c>
      <c r="P49" s="136">
        <v>1087</v>
      </c>
      <c r="Q49" s="141"/>
      <c r="R49" s="139">
        <f t="shared" ref="R49:R50" si="17">SUM(O49:Q49)</f>
        <v>5235</v>
      </c>
      <c r="S49" s="142">
        <f t="shared" si="4"/>
        <v>0</v>
      </c>
      <c r="V49" s="142">
        <f t="shared" si="5"/>
        <v>39307</v>
      </c>
      <c r="W49" s="142">
        <f t="shared" si="6"/>
        <v>39307</v>
      </c>
      <c r="X49" s="142">
        <f t="shared" si="7"/>
        <v>0</v>
      </c>
    </row>
    <row r="50" spans="1:24" s="142" customFormat="1" ht="45.6" customHeight="1" x14ac:dyDescent="0.25">
      <c r="A50" s="198" t="s">
        <v>152</v>
      </c>
      <c r="B50" s="133">
        <v>28092</v>
      </c>
      <c r="C50" s="133">
        <v>47340</v>
      </c>
      <c r="D50" s="133">
        <f>B50+C50</f>
        <v>75432</v>
      </c>
      <c r="E50" s="133">
        <v>65328</v>
      </c>
      <c r="F50" s="133"/>
      <c r="G50" s="133">
        <v>10104</v>
      </c>
      <c r="H50" s="134">
        <f>E50+F50</f>
        <v>65328</v>
      </c>
      <c r="I50" s="135">
        <v>21335</v>
      </c>
      <c r="J50" s="180">
        <v>5517</v>
      </c>
      <c r="K50" s="181">
        <v>24564</v>
      </c>
      <c r="L50" s="133"/>
      <c r="M50" s="138"/>
      <c r="N50" s="139">
        <f>SUM(I50:M50)</f>
        <v>51416</v>
      </c>
      <c r="O50" s="140">
        <v>12921</v>
      </c>
      <c r="P50" s="136">
        <v>991</v>
      </c>
      <c r="Q50" s="141"/>
      <c r="R50" s="139">
        <f t="shared" si="17"/>
        <v>13912</v>
      </c>
      <c r="S50" s="142">
        <f t="shared" si="4"/>
        <v>0</v>
      </c>
      <c r="V50" s="142">
        <f t="shared" si="5"/>
        <v>75432</v>
      </c>
      <c r="W50" s="142">
        <f t="shared" si="6"/>
        <v>75432</v>
      </c>
      <c r="X50" s="142">
        <f t="shared" si="7"/>
        <v>0</v>
      </c>
    </row>
    <row r="51" spans="1:24" s="151" customFormat="1" ht="24.95" customHeight="1" thickBot="1" x14ac:dyDescent="0.35">
      <c r="A51" s="191" t="s">
        <v>146</v>
      </c>
      <c r="B51" s="192">
        <f t="shared" ref="B51:O51" si="18">SUM(B49:B50)</f>
        <v>29913</v>
      </c>
      <c r="C51" s="192">
        <f t="shared" si="18"/>
        <v>84826</v>
      </c>
      <c r="D51" s="192">
        <f t="shared" si="18"/>
        <v>114739</v>
      </c>
      <c r="E51" s="192">
        <f t="shared" si="18"/>
        <v>75568</v>
      </c>
      <c r="F51" s="192">
        <f t="shared" si="18"/>
        <v>12354</v>
      </c>
      <c r="G51" s="192">
        <f t="shared" si="18"/>
        <v>26817</v>
      </c>
      <c r="H51" s="192">
        <f t="shared" si="18"/>
        <v>87922</v>
      </c>
      <c r="I51" s="192">
        <f t="shared" si="18"/>
        <v>21444</v>
      </c>
      <c r="J51" s="192">
        <f t="shared" si="18"/>
        <v>5517</v>
      </c>
      <c r="K51" s="192">
        <f t="shared" si="18"/>
        <v>41814</v>
      </c>
      <c r="L51" s="192">
        <f t="shared" si="18"/>
        <v>0</v>
      </c>
      <c r="M51" s="193">
        <f t="shared" si="18"/>
        <v>0</v>
      </c>
      <c r="N51" s="194">
        <f t="shared" si="18"/>
        <v>68775</v>
      </c>
      <c r="O51" s="193">
        <f t="shared" si="18"/>
        <v>17069</v>
      </c>
      <c r="P51" s="195">
        <f>SUM(P49:P50)</f>
        <v>2078</v>
      </c>
      <c r="Q51" s="196">
        <f>SUM(Q49:Q50)</f>
        <v>0</v>
      </c>
      <c r="R51" s="194">
        <f>SUM(R49:R50)</f>
        <v>19147</v>
      </c>
      <c r="S51" s="142">
        <f t="shared" si="4"/>
        <v>0</v>
      </c>
      <c r="V51" s="142">
        <f t="shared" si="5"/>
        <v>114739</v>
      </c>
      <c r="W51" s="142">
        <f t="shared" si="6"/>
        <v>114739</v>
      </c>
      <c r="X51" s="142">
        <f t="shared" si="7"/>
        <v>0</v>
      </c>
    </row>
    <row r="52" spans="1:24" s="160" customFormat="1" ht="29.25" customHeight="1" thickBot="1" x14ac:dyDescent="0.3">
      <c r="A52" s="199" t="s">
        <v>140</v>
      </c>
      <c r="B52" s="155">
        <f t="shared" ref="B52:O52" si="19">B41+B44+B47+B51</f>
        <v>164404</v>
      </c>
      <c r="C52" s="155">
        <f t="shared" si="19"/>
        <v>330514</v>
      </c>
      <c r="D52" s="155">
        <f t="shared" si="19"/>
        <v>494918</v>
      </c>
      <c r="E52" s="155">
        <f t="shared" si="19"/>
        <v>314139</v>
      </c>
      <c r="F52" s="155">
        <f t="shared" si="19"/>
        <v>124160</v>
      </c>
      <c r="G52" s="155">
        <f t="shared" si="19"/>
        <v>56619</v>
      </c>
      <c r="H52" s="155">
        <f t="shared" si="19"/>
        <v>438299</v>
      </c>
      <c r="I52" s="155">
        <f t="shared" si="19"/>
        <v>105277</v>
      </c>
      <c r="J52" s="155">
        <f t="shared" si="19"/>
        <v>19500</v>
      </c>
      <c r="K52" s="155">
        <f t="shared" si="19"/>
        <v>170805</v>
      </c>
      <c r="L52" s="155">
        <f t="shared" si="19"/>
        <v>0</v>
      </c>
      <c r="M52" s="156">
        <f t="shared" si="19"/>
        <v>11597</v>
      </c>
      <c r="N52" s="157">
        <f t="shared" si="19"/>
        <v>307179</v>
      </c>
      <c r="O52" s="156">
        <f t="shared" si="19"/>
        <v>126816</v>
      </c>
      <c r="P52" s="158">
        <f>P41+P44+P47+P51</f>
        <v>4304</v>
      </c>
      <c r="Q52" s="159">
        <f>Q41+Q44+Q47+Q51</f>
        <v>0</v>
      </c>
      <c r="R52" s="157">
        <f>R41+R44+R47+R51</f>
        <v>131120</v>
      </c>
      <c r="S52" s="142">
        <f t="shared" si="4"/>
        <v>0</v>
      </c>
      <c r="V52" s="142">
        <f t="shared" si="5"/>
        <v>494918</v>
      </c>
      <c r="W52" s="142">
        <f t="shared" si="6"/>
        <v>494918</v>
      </c>
      <c r="X52" s="142">
        <f t="shared" si="7"/>
        <v>0</v>
      </c>
    </row>
    <row r="53" spans="1:24" s="160" customFormat="1" ht="27.75" customHeight="1" thickBot="1" x14ac:dyDescent="0.3">
      <c r="A53" s="200" t="s">
        <v>139</v>
      </c>
      <c r="B53" s="201">
        <f t="shared" ref="B53:O53" si="20">+B33</f>
        <v>34971</v>
      </c>
      <c r="C53" s="201">
        <f t="shared" si="20"/>
        <v>204414</v>
      </c>
      <c r="D53" s="201">
        <f t="shared" si="20"/>
        <v>239385</v>
      </c>
      <c r="E53" s="201">
        <f t="shared" si="20"/>
        <v>109418</v>
      </c>
      <c r="F53" s="201">
        <f t="shared" si="20"/>
        <v>88414</v>
      </c>
      <c r="G53" s="201">
        <f t="shared" si="20"/>
        <v>41553</v>
      </c>
      <c r="H53" s="201">
        <f t="shared" si="20"/>
        <v>197832</v>
      </c>
      <c r="I53" s="201">
        <f t="shared" si="20"/>
        <v>49210</v>
      </c>
      <c r="J53" s="201">
        <f t="shared" si="20"/>
        <v>9246</v>
      </c>
      <c r="K53" s="201">
        <f t="shared" si="20"/>
        <v>106463</v>
      </c>
      <c r="L53" s="201">
        <f t="shared" si="20"/>
        <v>0</v>
      </c>
      <c r="M53" s="202">
        <f t="shared" si="20"/>
        <v>0</v>
      </c>
      <c r="N53" s="203">
        <f t="shared" si="20"/>
        <v>164919</v>
      </c>
      <c r="O53" s="202">
        <f t="shared" si="20"/>
        <v>8084</v>
      </c>
      <c r="P53" s="204">
        <f>+P33</f>
        <v>24829</v>
      </c>
      <c r="Q53" s="205">
        <f>+Q33</f>
        <v>0</v>
      </c>
      <c r="R53" s="203">
        <f>+R33</f>
        <v>32913</v>
      </c>
      <c r="S53" s="142">
        <f t="shared" si="4"/>
        <v>0</v>
      </c>
      <c r="V53" s="142">
        <f t="shared" si="5"/>
        <v>239385</v>
      </c>
      <c r="W53" s="142">
        <f t="shared" si="6"/>
        <v>239385</v>
      </c>
      <c r="X53" s="142">
        <f t="shared" si="7"/>
        <v>0</v>
      </c>
    </row>
    <row r="54" spans="1:24" s="160" customFormat="1" ht="36.75" customHeight="1" thickBot="1" x14ac:dyDescent="0.3">
      <c r="A54" s="206" t="s">
        <v>153</v>
      </c>
      <c r="B54" s="207">
        <f t="shared" ref="B54:O54" si="21">+B52+B53</f>
        <v>199375</v>
      </c>
      <c r="C54" s="207">
        <f t="shared" si="21"/>
        <v>534928</v>
      </c>
      <c r="D54" s="207">
        <f t="shared" si="21"/>
        <v>734303</v>
      </c>
      <c r="E54" s="207">
        <f t="shared" si="21"/>
        <v>423557</v>
      </c>
      <c r="F54" s="207">
        <f t="shared" si="21"/>
        <v>212574</v>
      </c>
      <c r="G54" s="207">
        <f t="shared" si="21"/>
        <v>98172</v>
      </c>
      <c r="H54" s="207">
        <f t="shared" si="21"/>
        <v>636131</v>
      </c>
      <c r="I54" s="207">
        <f t="shared" si="21"/>
        <v>154487</v>
      </c>
      <c r="J54" s="207">
        <f t="shared" si="21"/>
        <v>28746</v>
      </c>
      <c r="K54" s="207">
        <f t="shared" si="21"/>
        <v>277268</v>
      </c>
      <c r="L54" s="207">
        <f t="shared" si="21"/>
        <v>0</v>
      </c>
      <c r="M54" s="208">
        <f t="shared" si="21"/>
        <v>11597</v>
      </c>
      <c r="N54" s="209">
        <f t="shared" si="21"/>
        <v>472098</v>
      </c>
      <c r="O54" s="208">
        <f t="shared" si="21"/>
        <v>134900</v>
      </c>
      <c r="P54" s="210">
        <f>+P52+P53</f>
        <v>29133</v>
      </c>
      <c r="Q54" s="211">
        <f>+Q52+Q53</f>
        <v>0</v>
      </c>
      <c r="R54" s="209">
        <f>+R52+R53</f>
        <v>164033</v>
      </c>
      <c r="S54" s="142">
        <f t="shared" si="4"/>
        <v>0</v>
      </c>
      <c r="V54" s="142">
        <f t="shared" si="5"/>
        <v>734303</v>
      </c>
      <c r="W54" s="142">
        <f t="shared" si="6"/>
        <v>734303</v>
      </c>
      <c r="X54" s="142">
        <f t="shared" si="7"/>
        <v>0</v>
      </c>
    </row>
    <row r="55" spans="1:24" s="151" customFormat="1" ht="24.95" customHeight="1" thickBot="1" x14ac:dyDescent="0.35">
      <c r="A55" s="191" t="s">
        <v>154</v>
      </c>
      <c r="B55" s="192">
        <v>1430</v>
      </c>
      <c r="C55" s="192">
        <v>21474</v>
      </c>
      <c r="D55" s="192">
        <f>B55+C55</f>
        <v>22904</v>
      </c>
      <c r="E55" s="192">
        <v>12739</v>
      </c>
      <c r="F55" s="192">
        <v>7226</v>
      </c>
      <c r="G55" s="192">
        <v>2939</v>
      </c>
      <c r="H55" s="192">
        <f>E55+F55</f>
        <v>19965</v>
      </c>
      <c r="I55" s="192">
        <v>3975</v>
      </c>
      <c r="J55" s="192">
        <v>839</v>
      </c>
      <c r="K55" s="192">
        <v>12074</v>
      </c>
      <c r="L55" s="192"/>
      <c r="M55" s="193"/>
      <c r="N55" s="212">
        <f>SUM(I55:M55)</f>
        <v>16888</v>
      </c>
      <c r="O55" s="213">
        <v>3077</v>
      </c>
      <c r="P55" s="214"/>
      <c r="Q55" s="215"/>
      <c r="R55" s="212">
        <f t="shared" ref="R55:R56" si="22">SUM(O55:Q55)</f>
        <v>3077</v>
      </c>
      <c r="S55" s="142">
        <f t="shared" si="4"/>
        <v>0</v>
      </c>
      <c r="V55" s="142">
        <f t="shared" si="5"/>
        <v>22904</v>
      </c>
      <c r="W55" s="142">
        <f t="shared" si="6"/>
        <v>22904</v>
      </c>
      <c r="X55" s="142">
        <f t="shared" si="7"/>
        <v>0</v>
      </c>
    </row>
    <row r="56" spans="1:24" s="151" customFormat="1" ht="24.95" customHeight="1" thickBot="1" x14ac:dyDescent="0.35">
      <c r="A56" s="191" t="s">
        <v>7</v>
      </c>
      <c r="B56" s="192">
        <v>7340</v>
      </c>
      <c r="C56" s="192">
        <v>256356</v>
      </c>
      <c r="D56" s="192">
        <f>B56+C56</f>
        <v>263696</v>
      </c>
      <c r="E56" s="192">
        <v>177028</v>
      </c>
      <c r="F56" s="192">
        <v>54459</v>
      </c>
      <c r="G56" s="192">
        <v>32209</v>
      </c>
      <c r="H56" s="192">
        <f>E56+F56</f>
        <v>231487</v>
      </c>
      <c r="I56" s="192">
        <v>119007</v>
      </c>
      <c r="J56" s="192">
        <v>30460</v>
      </c>
      <c r="K56" s="192">
        <v>63443</v>
      </c>
      <c r="L56" s="192"/>
      <c r="M56" s="193"/>
      <c r="N56" s="212">
        <f>SUM(I56:M56)</f>
        <v>212910</v>
      </c>
      <c r="O56" s="213">
        <v>18577</v>
      </c>
      <c r="P56" s="214"/>
      <c r="Q56" s="215"/>
      <c r="R56" s="212">
        <f t="shared" si="22"/>
        <v>18577</v>
      </c>
      <c r="S56" s="142">
        <f t="shared" si="4"/>
        <v>0</v>
      </c>
      <c r="V56" s="142">
        <f t="shared" si="5"/>
        <v>263696</v>
      </c>
      <c r="W56" s="142">
        <f t="shared" si="6"/>
        <v>263696</v>
      </c>
      <c r="X56" s="142">
        <f t="shared" si="7"/>
        <v>0</v>
      </c>
    </row>
    <row r="57" spans="1:24" s="160" customFormat="1" ht="36.75" customHeight="1" thickBot="1" x14ac:dyDescent="0.3">
      <c r="A57" s="206" t="s">
        <v>155</v>
      </c>
      <c r="B57" s="207">
        <f t="shared" ref="B57:O57" si="23">B54+B55+B56</f>
        <v>208145</v>
      </c>
      <c r="C57" s="207">
        <f t="shared" si="23"/>
        <v>812758</v>
      </c>
      <c r="D57" s="207">
        <f t="shared" si="23"/>
        <v>1020903</v>
      </c>
      <c r="E57" s="207">
        <f t="shared" si="23"/>
        <v>613324</v>
      </c>
      <c r="F57" s="207">
        <f t="shared" si="23"/>
        <v>274259</v>
      </c>
      <c r="G57" s="207">
        <f t="shared" si="23"/>
        <v>133320</v>
      </c>
      <c r="H57" s="207">
        <f t="shared" si="23"/>
        <v>887583</v>
      </c>
      <c r="I57" s="207">
        <f t="shared" si="23"/>
        <v>277469</v>
      </c>
      <c r="J57" s="207">
        <f t="shared" si="23"/>
        <v>60045</v>
      </c>
      <c r="K57" s="207">
        <f t="shared" si="23"/>
        <v>352785</v>
      </c>
      <c r="L57" s="207">
        <f t="shared" si="23"/>
        <v>0</v>
      </c>
      <c r="M57" s="208">
        <f t="shared" si="23"/>
        <v>11597</v>
      </c>
      <c r="N57" s="209">
        <f t="shared" si="23"/>
        <v>701896</v>
      </c>
      <c r="O57" s="208">
        <f t="shared" si="23"/>
        <v>156554</v>
      </c>
      <c r="P57" s="210">
        <f>P54+P55+P56</f>
        <v>29133</v>
      </c>
      <c r="Q57" s="211">
        <f>Q54+Q55+Q56</f>
        <v>0</v>
      </c>
      <c r="R57" s="209">
        <f>R54+R55+R56</f>
        <v>185687</v>
      </c>
      <c r="S57" s="142">
        <f t="shared" si="4"/>
        <v>0</v>
      </c>
      <c r="V57" s="142">
        <f t="shared" si="5"/>
        <v>1020903</v>
      </c>
      <c r="W57" s="142">
        <f t="shared" si="6"/>
        <v>1020903</v>
      </c>
      <c r="X57" s="142">
        <f t="shared" si="7"/>
        <v>0</v>
      </c>
    </row>
    <row r="58" spans="1:24" s="142" customFormat="1" x14ac:dyDescent="0.25">
      <c r="B58" s="216"/>
      <c r="C58" s="216"/>
      <c r="D58" s="216"/>
      <c r="E58" s="216"/>
      <c r="F58" s="216"/>
      <c r="G58" s="216"/>
      <c r="H58" s="216">
        <f>F57+E57</f>
        <v>887583</v>
      </c>
      <c r="I58" s="232"/>
      <c r="J58" s="217"/>
      <c r="K58" s="160"/>
      <c r="L58" s="190"/>
      <c r="M58" s="217"/>
      <c r="N58" s="217"/>
      <c r="O58" s="217"/>
      <c r="P58" s="217"/>
      <c r="Q58" s="217"/>
      <c r="R58" s="217">
        <f>N57+R57</f>
        <v>887583</v>
      </c>
    </row>
    <row r="59" spans="1:24" s="142" customFormat="1" x14ac:dyDescent="0.25">
      <c r="B59" s="216"/>
      <c r="C59" s="216"/>
      <c r="D59" s="216"/>
      <c r="E59" s="216"/>
      <c r="F59" s="216"/>
      <c r="G59" s="216"/>
      <c r="H59" s="216"/>
      <c r="I59" s="232"/>
      <c r="J59" s="217"/>
      <c r="K59" s="160"/>
      <c r="L59" s="190"/>
      <c r="M59" s="217"/>
      <c r="N59" s="217"/>
      <c r="O59" s="217"/>
      <c r="P59" s="217"/>
      <c r="Q59" s="217"/>
      <c r="R59" s="217"/>
    </row>
    <row r="60" spans="1:24" s="142" customFormat="1" x14ac:dyDescent="0.25">
      <c r="B60" s="216"/>
      <c r="C60" s="216"/>
      <c r="D60" s="216"/>
      <c r="E60" s="216"/>
      <c r="F60" s="216"/>
      <c r="G60" s="216"/>
      <c r="H60" s="216"/>
      <c r="I60" s="232"/>
      <c r="J60" s="217"/>
      <c r="K60" s="160"/>
      <c r="L60" s="190"/>
      <c r="M60" s="217"/>
      <c r="N60" s="217"/>
      <c r="O60" s="217"/>
      <c r="P60" s="217"/>
      <c r="Q60" s="217"/>
      <c r="R60" s="217"/>
    </row>
    <row r="61" spans="1:24" s="142" customFormat="1" x14ac:dyDescent="0.25">
      <c r="B61" s="216"/>
      <c r="C61" s="216"/>
      <c r="D61" s="216"/>
      <c r="E61" s="216"/>
      <c r="F61" s="216"/>
      <c r="G61" s="216"/>
      <c r="H61" s="216"/>
      <c r="I61" s="232"/>
      <c r="J61" s="217"/>
      <c r="K61" s="160"/>
      <c r="L61" s="190"/>
      <c r="M61" s="217"/>
      <c r="N61" s="217"/>
      <c r="O61" s="217"/>
      <c r="P61" s="217"/>
      <c r="Q61" s="217"/>
      <c r="R61" s="217"/>
    </row>
    <row r="62" spans="1:24" s="142" customFormat="1" x14ac:dyDescent="0.25">
      <c r="B62" s="216"/>
      <c r="C62" s="216"/>
      <c r="D62" s="216"/>
      <c r="E62" s="216"/>
      <c r="F62" s="216"/>
      <c r="G62" s="216"/>
      <c r="H62" s="216"/>
      <c r="I62" s="232"/>
      <c r="J62" s="217"/>
      <c r="K62" s="160"/>
      <c r="L62" s="190"/>
      <c r="M62" s="217"/>
      <c r="N62" s="217"/>
      <c r="O62" s="217"/>
      <c r="P62" s="217"/>
      <c r="Q62" s="217"/>
      <c r="R62" s="217"/>
    </row>
    <row r="63" spans="1:24" s="142" customFormat="1" x14ac:dyDescent="0.25">
      <c r="B63" s="216"/>
      <c r="C63" s="216"/>
      <c r="D63" s="216"/>
      <c r="E63" s="216"/>
      <c r="F63" s="216"/>
      <c r="G63" s="216"/>
      <c r="H63" s="216"/>
      <c r="I63" s="232"/>
      <c r="J63" s="217"/>
      <c r="K63" s="160"/>
      <c r="L63" s="190"/>
      <c r="M63" s="217"/>
      <c r="N63" s="217"/>
      <c r="O63" s="217"/>
      <c r="P63" s="217"/>
      <c r="Q63" s="217"/>
      <c r="R63" s="217"/>
    </row>
    <row r="64" spans="1:24" s="142" customFormat="1" x14ac:dyDescent="0.25">
      <c r="B64" s="216"/>
      <c r="C64" s="216"/>
      <c r="D64" s="216"/>
      <c r="E64" s="216"/>
      <c r="F64" s="216"/>
      <c r="G64" s="216"/>
      <c r="H64" s="216"/>
      <c r="I64" s="232"/>
      <c r="J64" s="217"/>
      <c r="K64" s="160"/>
      <c r="L64" s="190"/>
      <c r="M64" s="217"/>
      <c r="N64" s="217"/>
      <c r="O64" s="217"/>
      <c r="P64" s="217"/>
      <c r="Q64" s="217"/>
      <c r="R64" s="217"/>
    </row>
    <row r="65" spans="2:18" s="142" customFormat="1" x14ac:dyDescent="0.25">
      <c r="B65" s="216"/>
      <c r="C65" s="216"/>
      <c r="D65" s="216"/>
      <c r="E65" s="216"/>
      <c r="F65" s="216"/>
      <c r="G65" s="216"/>
      <c r="H65" s="216"/>
      <c r="I65" s="232"/>
      <c r="J65" s="217"/>
      <c r="K65" s="160"/>
      <c r="L65" s="190"/>
      <c r="M65" s="217"/>
      <c r="N65" s="217"/>
      <c r="O65" s="217"/>
      <c r="P65" s="217"/>
      <c r="Q65" s="217"/>
      <c r="R65" s="217"/>
    </row>
    <row r="66" spans="2:18" s="142" customFormat="1" x14ac:dyDescent="0.25">
      <c r="B66" s="216"/>
      <c r="C66" s="216"/>
      <c r="D66" s="216"/>
      <c r="E66" s="216"/>
      <c r="F66" s="216"/>
      <c r="G66" s="216"/>
      <c r="H66" s="216"/>
      <c r="I66" s="232"/>
      <c r="J66" s="217"/>
      <c r="K66" s="160"/>
      <c r="L66" s="190"/>
      <c r="M66" s="217"/>
      <c r="N66" s="217"/>
      <c r="O66" s="217"/>
      <c r="P66" s="217"/>
      <c r="Q66" s="217"/>
      <c r="R66" s="217"/>
    </row>
    <row r="67" spans="2:18" s="142" customFormat="1" x14ac:dyDescent="0.25">
      <c r="B67" s="216"/>
      <c r="C67" s="216"/>
      <c r="D67" s="216"/>
      <c r="E67" s="216"/>
      <c r="F67" s="216"/>
      <c r="G67" s="216"/>
      <c r="H67" s="216"/>
      <c r="I67" s="232"/>
      <c r="J67" s="217"/>
      <c r="K67" s="160"/>
      <c r="L67" s="190"/>
      <c r="M67" s="217"/>
      <c r="N67" s="217"/>
      <c r="O67" s="217"/>
      <c r="P67" s="217"/>
      <c r="Q67" s="217"/>
      <c r="R67" s="217"/>
    </row>
    <row r="68" spans="2:18" s="142" customFormat="1" x14ac:dyDescent="0.25">
      <c r="B68" s="216"/>
      <c r="C68" s="216"/>
      <c r="D68" s="216"/>
      <c r="E68" s="216"/>
      <c r="F68" s="216"/>
      <c r="G68" s="216"/>
      <c r="H68" s="216"/>
      <c r="I68" s="232"/>
      <c r="J68" s="217"/>
      <c r="K68" s="160"/>
      <c r="L68" s="190"/>
      <c r="M68" s="217"/>
      <c r="N68" s="217"/>
      <c r="O68" s="217"/>
      <c r="P68" s="217"/>
      <c r="Q68" s="217"/>
      <c r="R68" s="217"/>
    </row>
    <row r="69" spans="2:18" s="142" customFormat="1" x14ac:dyDescent="0.25">
      <c r="B69" s="216"/>
      <c r="C69" s="216"/>
      <c r="D69" s="216"/>
      <c r="E69" s="216"/>
      <c r="F69" s="216"/>
      <c r="G69" s="216"/>
      <c r="H69" s="216"/>
      <c r="I69" s="232"/>
      <c r="J69" s="217"/>
      <c r="K69" s="160"/>
      <c r="L69" s="190"/>
      <c r="M69" s="217"/>
      <c r="N69" s="217"/>
      <c r="O69" s="217"/>
      <c r="P69" s="217"/>
      <c r="Q69" s="217"/>
      <c r="R69" s="217"/>
    </row>
    <row r="70" spans="2:18" s="142" customFormat="1" x14ac:dyDescent="0.25">
      <c r="B70" s="216"/>
      <c r="C70" s="216"/>
      <c r="D70" s="216"/>
      <c r="E70" s="216"/>
      <c r="F70" s="216"/>
      <c r="G70" s="216"/>
      <c r="H70" s="216"/>
      <c r="I70" s="232"/>
      <c r="J70" s="217"/>
      <c r="K70" s="160"/>
      <c r="L70" s="190"/>
      <c r="M70" s="217"/>
      <c r="N70" s="217"/>
      <c r="O70" s="217"/>
      <c r="P70" s="217"/>
      <c r="Q70" s="217"/>
      <c r="R70" s="217"/>
    </row>
    <row r="71" spans="2:18" s="142" customFormat="1" x14ac:dyDescent="0.25">
      <c r="B71" s="216"/>
      <c r="C71" s="216"/>
      <c r="D71" s="216"/>
      <c r="E71" s="216"/>
      <c r="F71" s="216"/>
      <c r="G71" s="216"/>
      <c r="H71" s="216"/>
      <c r="I71" s="232"/>
      <c r="J71" s="217"/>
      <c r="K71" s="160"/>
      <c r="L71" s="190"/>
      <c r="M71" s="217"/>
      <c r="N71" s="217"/>
      <c r="O71" s="217"/>
      <c r="P71" s="217"/>
      <c r="Q71" s="217"/>
      <c r="R71" s="217"/>
    </row>
    <row r="72" spans="2:18" s="142" customFormat="1" x14ac:dyDescent="0.25">
      <c r="B72" s="216"/>
      <c r="C72" s="216"/>
      <c r="D72" s="216"/>
      <c r="E72" s="216"/>
      <c r="F72" s="216"/>
      <c r="G72" s="216"/>
      <c r="H72" s="216"/>
      <c r="I72" s="232"/>
      <c r="J72" s="217"/>
      <c r="K72" s="160"/>
      <c r="L72" s="190"/>
      <c r="M72" s="217"/>
      <c r="N72" s="217"/>
      <c r="O72" s="217"/>
      <c r="P72" s="217"/>
      <c r="Q72" s="217"/>
      <c r="R72" s="217"/>
    </row>
    <row r="73" spans="2:18" s="142" customFormat="1" x14ac:dyDescent="0.25">
      <c r="B73" s="216"/>
      <c r="C73" s="216"/>
      <c r="D73" s="216"/>
      <c r="E73" s="216"/>
      <c r="F73" s="216"/>
      <c r="G73" s="216"/>
      <c r="H73" s="216"/>
      <c r="I73" s="232"/>
      <c r="J73" s="217"/>
      <c r="K73" s="160"/>
      <c r="L73" s="190"/>
      <c r="M73" s="217"/>
      <c r="N73" s="217"/>
      <c r="O73" s="217"/>
      <c r="P73" s="217"/>
      <c r="Q73" s="217"/>
      <c r="R73" s="217"/>
    </row>
    <row r="74" spans="2:18" s="142" customFormat="1" x14ac:dyDescent="0.25">
      <c r="B74" s="216"/>
      <c r="C74" s="216"/>
      <c r="D74" s="216"/>
      <c r="E74" s="216"/>
      <c r="F74" s="216"/>
      <c r="G74" s="216"/>
      <c r="H74" s="216"/>
      <c r="I74" s="232"/>
      <c r="J74" s="217"/>
      <c r="K74" s="160"/>
      <c r="L74" s="190"/>
      <c r="M74" s="217"/>
      <c r="N74" s="217"/>
      <c r="O74" s="217"/>
      <c r="P74" s="217"/>
      <c r="Q74" s="217"/>
      <c r="R74" s="217"/>
    </row>
    <row r="75" spans="2:18" s="142" customFormat="1" x14ac:dyDescent="0.25">
      <c r="B75" s="216"/>
      <c r="C75" s="216"/>
      <c r="D75" s="216"/>
      <c r="E75" s="216"/>
      <c r="F75" s="216"/>
      <c r="G75" s="216"/>
      <c r="H75" s="216"/>
      <c r="I75" s="232"/>
      <c r="J75" s="217"/>
      <c r="K75" s="160"/>
      <c r="L75" s="190"/>
      <c r="M75" s="217"/>
      <c r="N75" s="217"/>
      <c r="O75" s="217"/>
      <c r="P75" s="217"/>
      <c r="Q75" s="217"/>
      <c r="R75" s="217"/>
    </row>
    <row r="76" spans="2:18" s="142" customFormat="1" x14ac:dyDescent="0.25">
      <c r="B76" s="216"/>
      <c r="C76" s="216"/>
      <c r="D76" s="216"/>
      <c r="E76" s="216"/>
      <c r="F76" s="216"/>
      <c r="G76" s="216"/>
      <c r="H76" s="216"/>
      <c r="I76" s="232"/>
      <c r="J76" s="217"/>
      <c r="K76" s="160"/>
      <c r="L76" s="190"/>
      <c r="M76" s="217"/>
      <c r="N76" s="217"/>
      <c r="O76" s="217"/>
      <c r="P76" s="217"/>
      <c r="Q76" s="217"/>
      <c r="R76" s="217"/>
    </row>
    <row r="77" spans="2:18" s="142" customFormat="1" x14ac:dyDescent="0.25">
      <c r="B77" s="216"/>
      <c r="C77" s="216"/>
      <c r="D77" s="216"/>
      <c r="E77" s="216"/>
      <c r="F77" s="216"/>
      <c r="G77" s="216"/>
      <c r="H77" s="216"/>
      <c r="I77" s="232"/>
      <c r="J77" s="217"/>
      <c r="K77" s="160"/>
      <c r="L77" s="190"/>
      <c r="M77" s="217"/>
      <c r="N77" s="217"/>
      <c r="O77" s="217"/>
      <c r="P77" s="217"/>
      <c r="Q77" s="217"/>
      <c r="R77" s="217"/>
    </row>
    <row r="78" spans="2:18" s="142" customFormat="1" x14ac:dyDescent="0.25">
      <c r="B78" s="216"/>
      <c r="C78" s="216"/>
      <c r="D78" s="216"/>
      <c r="E78" s="216"/>
      <c r="F78" s="216"/>
      <c r="G78" s="216"/>
      <c r="H78" s="216"/>
      <c r="I78" s="232"/>
      <c r="J78" s="217"/>
      <c r="K78" s="160"/>
      <c r="L78" s="190"/>
      <c r="M78" s="217"/>
      <c r="N78" s="217"/>
      <c r="O78" s="217"/>
      <c r="P78" s="217"/>
      <c r="Q78" s="217"/>
      <c r="R78" s="217"/>
    </row>
    <row r="79" spans="2:18" s="142" customFormat="1" x14ac:dyDescent="0.25">
      <c r="B79" s="216"/>
      <c r="C79" s="216"/>
      <c r="D79" s="216"/>
      <c r="E79" s="216"/>
      <c r="F79" s="216"/>
      <c r="G79" s="216"/>
      <c r="H79" s="216"/>
      <c r="I79" s="232"/>
      <c r="J79" s="217"/>
      <c r="K79" s="160"/>
      <c r="L79" s="190"/>
      <c r="M79" s="217"/>
      <c r="N79" s="217"/>
      <c r="O79" s="217"/>
      <c r="P79" s="217"/>
      <c r="Q79" s="217"/>
      <c r="R79" s="217"/>
    </row>
    <row r="80" spans="2:18" s="142" customFormat="1" x14ac:dyDescent="0.25">
      <c r="B80" s="216"/>
      <c r="C80" s="216"/>
      <c r="D80" s="216"/>
      <c r="E80" s="216"/>
      <c r="F80" s="216"/>
      <c r="G80" s="216"/>
      <c r="H80" s="216"/>
      <c r="I80" s="232"/>
      <c r="J80" s="217"/>
      <c r="K80" s="160"/>
      <c r="L80" s="190"/>
      <c r="M80" s="217"/>
      <c r="N80" s="217"/>
      <c r="O80" s="217"/>
      <c r="P80" s="217"/>
      <c r="Q80" s="217"/>
      <c r="R80" s="217"/>
    </row>
    <row r="81" spans="2:18" s="142" customFormat="1" x14ac:dyDescent="0.25">
      <c r="B81" s="216"/>
      <c r="C81" s="216"/>
      <c r="D81" s="216"/>
      <c r="E81" s="216"/>
      <c r="F81" s="216"/>
      <c r="G81" s="216"/>
      <c r="H81" s="216"/>
      <c r="I81" s="232"/>
      <c r="J81" s="217"/>
      <c r="K81" s="160"/>
      <c r="L81" s="190"/>
      <c r="M81" s="217"/>
      <c r="N81" s="217"/>
      <c r="O81" s="217"/>
      <c r="P81" s="217"/>
      <c r="Q81" s="217"/>
      <c r="R81" s="217"/>
    </row>
    <row r="82" spans="2:18" s="142" customFormat="1" x14ac:dyDescent="0.25">
      <c r="B82" s="216"/>
      <c r="C82" s="216"/>
      <c r="D82" s="216"/>
      <c r="E82" s="216"/>
      <c r="F82" s="216"/>
      <c r="G82" s="216"/>
      <c r="H82" s="216"/>
      <c r="I82" s="232"/>
      <c r="J82" s="217"/>
      <c r="K82" s="160"/>
      <c r="L82" s="190"/>
      <c r="M82" s="217"/>
      <c r="N82" s="217"/>
      <c r="O82" s="217"/>
      <c r="P82" s="217"/>
      <c r="Q82" s="217"/>
      <c r="R82" s="217"/>
    </row>
    <row r="83" spans="2:18" s="142" customFormat="1" x14ac:dyDescent="0.25">
      <c r="B83" s="216"/>
      <c r="C83" s="216"/>
      <c r="D83" s="216"/>
      <c r="E83" s="216"/>
      <c r="F83" s="216"/>
      <c r="G83" s="216"/>
      <c r="H83" s="216"/>
      <c r="I83" s="232"/>
      <c r="J83" s="217"/>
      <c r="K83" s="160"/>
      <c r="L83" s="190"/>
      <c r="M83" s="217"/>
      <c r="N83" s="217"/>
      <c r="O83" s="217"/>
      <c r="P83" s="217"/>
      <c r="Q83" s="217"/>
      <c r="R83" s="217"/>
    </row>
    <row r="84" spans="2:18" s="142" customFormat="1" x14ac:dyDescent="0.25">
      <c r="B84" s="216"/>
      <c r="C84" s="216"/>
      <c r="D84" s="216"/>
      <c r="E84" s="216"/>
      <c r="F84" s="216"/>
      <c r="G84" s="216"/>
      <c r="H84" s="216"/>
      <c r="I84" s="232"/>
      <c r="J84" s="217"/>
      <c r="K84" s="160"/>
      <c r="L84" s="190"/>
      <c r="M84" s="217"/>
      <c r="N84" s="217"/>
      <c r="O84" s="217"/>
      <c r="P84" s="217"/>
      <c r="Q84" s="217"/>
      <c r="R84" s="217"/>
    </row>
    <row r="85" spans="2:18" s="142" customFormat="1" x14ac:dyDescent="0.25">
      <c r="B85" s="216"/>
      <c r="C85" s="216"/>
      <c r="D85" s="216"/>
      <c r="E85" s="216"/>
      <c r="F85" s="216"/>
      <c r="G85" s="216"/>
      <c r="H85" s="216"/>
      <c r="I85" s="232"/>
      <c r="J85" s="217"/>
      <c r="K85" s="160"/>
      <c r="L85" s="190"/>
      <c r="M85" s="217"/>
      <c r="N85" s="217"/>
      <c r="O85" s="217"/>
      <c r="P85" s="217"/>
      <c r="Q85" s="217"/>
      <c r="R85" s="217"/>
    </row>
    <row r="86" spans="2:18" s="142" customFormat="1" x14ac:dyDescent="0.25">
      <c r="B86" s="216"/>
      <c r="C86" s="216"/>
      <c r="D86" s="216"/>
      <c r="E86" s="216"/>
      <c r="F86" s="216"/>
      <c r="G86" s="216"/>
      <c r="H86" s="216"/>
      <c r="I86" s="232"/>
      <c r="J86" s="217"/>
      <c r="K86" s="160"/>
      <c r="L86" s="190"/>
      <c r="M86" s="217"/>
      <c r="N86" s="217"/>
      <c r="O86" s="217"/>
      <c r="P86" s="217"/>
      <c r="Q86" s="217"/>
      <c r="R86" s="217"/>
    </row>
    <row r="87" spans="2:18" s="142" customFormat="1" x14ac:dyDescent="0.25">
      <c r="B87" s="216"/>
      <c r="C87" s="216"/>
      <c r="D87" s="216"/>
      <c r="E87" s="216"/>
      <c r="F87" s="216"/>
      <c r="G87" s="216"/>
      <c r="H87" s="216"/>
      <c r="I87" s="232"/>
      <c r="J87" s="217"/>
      <c r="K87" s="160"/>
      <c r="L87" s="190"/>
      <c r="M87" s="217"/>
      <c r="N87" s="217"/>
      <c r="O87" s="217"/>
      <c r="P87" s="217"/>
      <c r="Q87" s="217"/>
      <c r="R87" s="217"/>
    </row>
    <row r="88" spans="2:18" s="142" customFormat="1" x14ac:dyDescent="0.25">
      <c r="B88" s="216"/>
      <c r="C88" s="216"/>
      <c r="D88" s="216"/>
      <c r="E88" s="216"/>
      <c r="F88" s="216"/>
      <c r="G88" s="216"/>
      <c r="H88" s="216"/>
      <c r="I88" s="232"/>
      <c r="J88" s="217"/>
      <c r="K88" s="160"/>
      <c r="L88" s="190"/>
      <c r="M88" s="217"/>
      <c r="N88" s="217"/>
      <c r="O88" s="217"/>
      <c r="P88" s="217"/>
      <c r="Q88" s="217"/>
      <c r="R88" s="217"/>
    </row>
    <row r="89" spans="2:18" s="142" customFormat="1" x14ac:dyDescent="0.25">
      <c r="B89" s="216"/>
      <c r="C89" s="216"/>
      <c r="D89" s="216"/>
      <c r="E89" s="216"/>
      <c r="F89" s="216"/>
      <c r="G89" s="216"/>
      <c r="H89" s="216"/>
      <c r="I89" s="232"/>
      <c r="J89" s="217"/>
      <c r="K89" s="160"/>
      <c r="L89" s="190"/>
      <c r="M89" s="217"/>
      <c r="N89" s="217"/>
      <c r="O89" s="217"/>
      <c r="P89" s="217"/>
      <c r="Q89" s="217"/>
      <c r="R89" s="217"/>
    </row>
    <row r="90" spans="2:18" s="142" customFormat="1" x14ac:dyDescent="0.25">
      <c r="B90" s="216"/>
      <c r="C90" s="216"/>
      <c r="D90" s="216"/>
      <c r="E90" s="216"/>
      <c r="F90" s="216"/>
      <c r="G90" s="216"/>
      <c r="H90" s="216"/>
      <c r="I90" s="232"/>
      <c r="J90" s="217"/>
      <c r="K90" s="160"/>
      <c r="L90" s="190"/>
      <c r="M90" s="217"/>
      <c r="N90" s="217"/>
      <c r="O90" s="217"/>
      <c r="P90" s="217"/>
      <c r="Q90" s="217"/>
      <c r="R90" s="217"/>
    </row>
    <row r="91" spans="2:18" s="142" customFormat="1" x14ac:dyDescent="0.25">
      <c r="B91" s="216"/>
      <c r="C91" s="216"/>
      <c r="D91" s="216"/>
      <c r="E91" s="216"/>
      <c r="F91" s="216"/>
      <c r="G91" s="216"/>
      <c r="H91" s="216"/>
      <c r="I91" s="232"/>
      <c r="J91" s="217"/>
      <c r="K91" s="160"/>
      <c r="L91" s="190"/>
      <c r="M91" s="217"/>
      <c r="N91" s="217"/>
      <c r="O91" s="217"/>
      <c r="P91" s="217"/>
      <c r="Q91" s="217"/>
      <c r="R91" s="217"/>
    </row>
    <row r="92" spans="2:18" s="142" customFormat="1" x14ac:dyDescent="0.25">
      <c r="B92" s="216"/>
      <c r="C92" s="216"/>
      <c r="D92" s="216"/>
      <c r="E92" s="216"/>
      <c r="F92" s="216"/>
      <c r="G92" s="216"/>
      <c r="H92" s="216"/>
      <c r="I92" s="232"/>
      <c r="J92" s="217"/>
      <c r="K92" s="160"/>
      <c r="L92" s="190"/>
      <c r="M92" s="217"/>
      <c r="N92" s="217"/>
      <c r="O92" s="217"/>
      <c r="P92" s="217"/>
      <c r="Q92" s="217"/>
      <c r="R92" s="217"/>
    </row>
    <row r="93" spans="2:18" s="142" customFormat="1" x14ac:dyDescent="0.25">
      <c r="B93" s="216"/>
      <c r="C93" s="216"/>
      <c r="D93" s="216"/>
      <c r="E93" s="216"/>
      <c r="F93" s="216"/>
      <c r="G93" s="216"/>
      <c r="H93" s="216"/>
      <c r="I93" s="232"/>
      <c r="J93" s="217"/>
      <c r="K93" s="160"/>
      <c r="L93" s="190"/>
      <c r="M93" s="217"/>
      <c r="N93" s="217"/>
      <c r="O93" s="217"/>
      <c r="P93" s="217"/>
      <c r="Q93" s="217"/>
      <c r="R93" s="217"/>
    </row>
    <row r="94" spans="2:18" s="142" customFormat="1" x14ac:dyDescent="0.25">
      <c r="B94" s="216"/>
      <c r="C94" s="216"/>
      <c r="D94" s="216"/>
      <c r="E94" s="216"/>
      <c r="F94" s="216"/>
      <c r="G94" s="216"/>
      <c r="H94" s="216"/>
      <c r="I94" s="232"/>
      <c r="J94" s="217"/>
      <c r="K94" s="160"/>
      <c r="L94" s="190"/>
      <c r="M94" s="217"/>
      <c r="N94" s="217"/>
      <c r="O94" s="217"/>
      <c r="P94" s="217"/>
      <c r="Q94" s="217"/>
      <c r="R94" s="217"/>
    </row>
    <row r="95" spans="2:18" s="142" customFormat="1" x14ac:dyDescent="0.25">
      <c r="B95" s="216"/>
      <c r="C95" s="216"/>
      <c r="D95" s="216"/>
      <c r="E95" s="216"/>
      <c r="F95" s="216"/>
      <c r="G95" s="216"/>
      <c r="H95" s="216"/>
      <c r="I95" s="232"/>
      <c r="J95" s="217"/>
      <c r="K95" s="160"/>
      <c r="L95" s="190"/>
      <c r="M95" s="217"/>
      <c r="N95" s="217"/>
      <c r="O95" s="217"/>
      <c r="P95" s="217"/>
      <c r="Q95" s="217"/>
      <c r="R95" s="217"/>
    </row>
    <row r="96" spans="2:18" s="142" customFormat="1" x14ac:dyDescent="0.25">
      <c r="B96" s="216"/>
      <c r="C96" s="216"/>
      <c r="D96" s="216"/>
      <c r="E96" s="216"/>
      <c r="F96" s="216"/>
      <c r="G96" s="216"/>
      <c r="H96" s="216"/>
      <c r="I96" s="232"/>
      <c r="J96" s="217"/>
      <c r="K96" s="160"/>
      <c r="L96" s="190"/>
      <c r="M96" s="217"/>
      <c r="N96" s="217"/>
      <c r="O96" s="217"/>
      <c r="P96" s="217"/>
      <c r="Q96" s="217"/>
      <c r="R96" s="217"/>
    </row>
    <row r="97" spans="2:18" s="142" customFormat="1" x14ac:dyDescent="0.25">
      <c r="B97" s="216"/>
      <c r="C97" s="216"/>
      <c r="D97" s="216"/>
      <c r="E97" s="216"/>
      <c r="F97" s="216"/>
      <c r="G97" s="216"/>
      <c r="H97" s="216"/>
      <c r="I97" s="232"/>
      <c r="J97" s="217"/>
      <c r="K97" s="160"/>
      <c r="L97" s="190"/>
      <c r="M97" s="217"/>
      <c r="N97" s="217"/>
      <c r="O97" s="217"/>
      <c r="P97" s="217"/>
      <c r="Q97" s="217"/>
      <c r="R97" s="217"/>
    </row>
    <row r="98" spans="2:18" s="142" customFormat="1" x14ac:dyDescent="0.25">
      <c r="B98" s="216"/>
      <c r="C98" s="216"/>
      <c r="D98" s="216"/>
      <c r="E98" s="216"/>
      <c r="F98" s="216"/>
      <c r="G98" s="216"/>
      <c r="H98" s="216"/>
      <c r="I98" s="232"/>
      <c r="J98" s="217"/>
      <c r="K98" s="160"/>
      <c r="L98" s="190"/>
      <c r="M98" s="217"/>
      <c r="N98" s="217"/>
      <c r="O98" s="217"/>
      <c r="P98" s="217"/>
      <c r="Q98" s="217"/>
      <c r="R98" s="217"/>
    </row>
    <row r="99" spans="2:18" s="142" customFormat="1" x14ac:dyDescent="0.25">
      <c r="B99" s="216"/>
      <c r="C99" s="216"/>
      <c r="D99" s="216"/>
      <c r="E99" s="216"/>
      <c r="F99" s="216"/>
      <c r="G99" s="216"/>
      <c r="H99" s="216"/>
      <c r="I99" s="232"/>
      <c r="J99" s="217"/>
      <c r="K99" s="160"/>
      <c r="L99" s="190"/>
      <c r="M99" s="217"/>
      <c r="N99" s="217"/>
      <c r="O99" s="217"/>
      <c r="P99" s="217"/>
      <c r="Q99" s="217"/>
      <c r="R99" s="217"/>
    </row>
    <row r="100" spans="2:18" s="142" customFormat="1" x14ac:dyDescent="0.25">
      <c r="B100" s="216"/>
      <c r="C100" s="216"/>
      <c r="D100" s="216"/>
      <c r="E100" s="216"/>
      <c r="F100" s="216"/>
      <c r="G100" s="216"/>
      <c r="H100" s="216"/>
      <c r="I100" s="232"/>
      <c r="J100" s="217"/>
      <c r="K100" s="160"/>
      <c r="L100" s="190"/>
      <c r="M100" s="217"/>
      <c r="N100" s="217"/>
      <c r="O100" s="217"/>
      <c r="P100" s="217"/>
      <c r="Q100" s="217"/>
      <c r="R100" s="217"/>
    </row>
    <row r="101" spans="2:18" s="142" customFormat="1" x14ac:dyDescent="0.25">
      <c r="B101" s="216"/>
      <c r="C101" s="216"/>
      <c r="D101" s="216"/>
      <c r="E101" s="216"/>
      <c r="F101" s="216"/>
      <c r="G101" s="216"/>
      <c r="H101" s="216"/>
      <c r="I101" s="232"/>
      <c r="J101" s="217"/>
      <c r="K101" s="160"/>
      <c r="L101" s="190"/>
      <c r="M101" s="217"/>
      <c r="N101" s="217"/>
      <c r="O101" s="217"/>
      <c r="P101" s="217"/>
      <c r="Q101" s="217"/>
      <c r="R101" s="217"/>
    </row>
    <row r="102" spans="2:18" s="142" customFormat="1" x14ac:dyDescent="0.25">
      <c r="B102" s="216"/>
      <c r="C102" s="216"/>
      <c r="D102" s="216"/>
      <c r="E102" s="216"/>
      <c r="F102" s="216"/>
      <c r="G102" s="216"/>
      <c r="H102" s="216"/>
      <c r="I102" s="232"/>
      <c r="J102" s="217"/>
      <c r="K102" s="160"/>
      <c r="L102" s="190"/>
      <c r="M102" s="217"/>
      <c r="N102" s="217"/>
      <c r="O102" s="217"/>
      <c r="P102" s="217"/>
      <c r="Q102" s="217"/>
      <c r="R102" s="217"/>
    </row>
    <row r="103" spans="2:18" s="142" customFormat="1" x14ac:dyDescent="0.25">
      <c r="B103" s="216"/>
      <c r="C103" s="216"/>
      <c r="D103" s="216"/>
      <c r="E103" s="216"/>
      <c r="F103" s="216"/>
      <c r="G103" s="216"/>
      <c r="H103" s="216"/>
      <c r="I103" s="232"/>
      <c r="J103" s="217"/>
      <c r="K103" s="160"/>
      <c r="L103" s="190"/>
      <c r="M103" s="217"/>
      <c r="N103" s="217"/>
      <c r="O103" s="217"/>
      <c r="P103" s="217"/>
      <c r="Q103" s="217"/>
      <c r="R103" s="217"/>
    </row>
    <row r="104" spans="2:18" s="142" customFormat="1" x14ac:dyDescent="0.25">
      <c r="B104" s="216"/>
      <c r="C104" s="216"/>
      <c r="D104" s="216"/>
      <c r="E104" s="216"/>
      <c r="F104" s="216"/>
      <c r="G104" s="216"/>
      <c r="H104" s="216"/>
      <c r="I104" s="232"/>
      <c r="J104" s="217"/>
      <c r="K104" s="160"/>
      <c r="L104" s="190"/>
      <c r="M104" s="217"/>
      <c r="N104" s="217"/>
      <c r="O104" s="217"/>
      <c r="P104" s="217"/>
      <c r="Q104" s="217"/>
      <c r="R104" s="217"/>
    </row>
    <row r="105" spans="2:18" s="142" customFormat="1" x14ac:dyDescent="0.25">
      <c r="B105" s="216"/>
      <c r="C105" s="216"/>
      <c r="D105" s="216"/>
      <c r="E105" s="216"/>
      <c r="F105" s="216"/>
      <c r="G105" s="216"/>
      <c r="H105" s="216"/>
      <c r="I105" s="232"/>
      <c r="J105" s="217"/>
      <c r="K105" s="160"/>
      <c r="L105" s="190"/>
      <c r="M105" s="217"/>
      <c r="N105" s="217"/>
      <c r="O105" s="217"/>
      <c r="P105" s="217"/>
      <c r="Q105" s="217"/>
      <c r="R105" s="217"/>
    </row>
    <row r="106" spans="2:18" s="142" customFormat="1" x14ac:dyDescent="0.25">
      <c r="B106" s="216"/>
      <c r="C106" s="216"/>
      <c r="D106" s="216"/>
      <c r="E106" s="216"/>
      <c r="F106" s="216"/>
      <c r="G106" s="216"/>
      <c r="H106" s="216"/>
      <c r="I106" s="232"/>
      <c r="J106" s="217"/>
      <c r="K106" s="160"/>
      <c r="L106" s="190"/>
      <c r="M106" s="217"/>
      <c r="N106" s="217"/>
      <c r="O106" s="217"/>
      <c r="P106" s="217"/>
      <c r="Q106" s="217"/>
      <c r="R106" s="217"/>
    </row>
    <row r="107" spans="2:18" s="142" customFormat="1" x14ac:dyDescent="0.25">
      <c r="B107" s="216"/>
      <c r="C107" s="216"/>
      <c r="D107" s="216"/>
      <c r="E107" s="216"/>
      <c r="F107" s="216"/>
      <c r="G107" s="216"/>
      <c r="H107" s="216"/>
      <c r="I107" s="232"/>
      <c r="J107" s="217"/>
      <c r="K107" s="160"/>
      <c r="L107" s="190"/>
      <c r="M107" s="217"/>
      <c r="N107" s="217"/>
      <c r="O107" s="217"/>
      <c r="P107" s="217"/>
      <c r="Q107" s="217"/>
      <c r="R107" s="217"/>
    </row>
    <row r="108" spans="2:18" s="142" customFormat="1" x14ac:dyDescent="0.25">
      <c r="B108" s="216"/>
      <c r="C108" s="216"/>
      <c r="D108" s="216"/>
      <c r="E108" s="216"/>
      <c r="F108" s="216"/>
      <c r="G108" s="216"/>
      <c r="H108" s="216"/>
      <c r="I108" s="232"/>
      <c r="J108" s="217"/>
      <c r="K108" s="160"/>
      <c r="L108" s="190"/>
      <c r="M108" s="217"/>
      <c r="N108" s="217"/>
      <c r="O108" s="217"/>
      <c r="P108" s="217"/>
      <c r="Q108" s="217"/>
      <c r="R108" s="217"/>
    </row>
    <row r="109" spans="2:18" s="142" customFormat="1" x14ac:dyDescent="0.25">
      <c r="B109" s="216"/>
      <c r="C109" s="216"/>
      <c r="D109" s="216"/>
      <c r="E109" s="216"/>
      <c r="F109" s="216"/>
      <c r="G109" s="216"/>
      <c r="H109" s="216"/>
      <c r="I109" s="232"/>
      <c r="J109" s="217"/>
      <c r="K109" s="160"/>
      <c r="L109" s="190"/>
      <c r="M109" s="217"/>
      <c r="N109" s="217"/>
      <c r="O109" s="217"/>
      <c r="P109" s="217"/>
      <c r="Q109" s="217"/>
      <c r="R109" s="217"/>
    </row>
    <row r="110" spans="2:18" s="142" customFormat="1" x14ac:dyDescent="0.25">
      <c r="B110" s="216"/>
      <c r="C110" s="216"/>
      <c r="D110" s="216"/>
      <c r="E110" s="216"/>
      <c r="F110" s="216"/>
      <c r="G110" s="216"/>
      <c r="H110" s="216"/>
      <c r="I110" s="232"/>
      <c r="J110" s="217"/>
      <c r="K110" s="160"/>
      <c r="L110" s="190"/>
      <c r="M110" s="217"/>
      <c r="N110" s="217"/>
      <c r="O110" s="217"/>
      <c r="P110" s="217"/>
      <c r="Q110" s="217"/>
      <c r="R110" s="217"/>
    </row>
    <row r="111" spans="2:18" s="142" customFormat="1" x14ac:dyDescent="0.25">
      <c r="B111" s="216"/>
      <c r="C111" s="216"/>
      <c r="D111" s="216"/>
      <c r="E111" s="216"/>
      <c r="F111" s="216"/>
      <c r="G111" s="216"/>
      <c r="H111" s="216"/>
      <c r="I111" s="232"/>
      <c r="J111" s="217"/>
      <c r="K111" s="160"/>
      <c r="L111" s="190"/>
      <c r="M111" s="217"/>
      <c r="N111" s="217"/>
      <c r="O111" s="217"/>
      <c r="P111" s="217"/>
      <c r="Q111" s="217"/>
      <c r="R111" s="217"/>
    </row>
    <row r="112" spans="2:18" s="142" customFormat="1" x14ac:dyDescent="0.25">
      <c r="B112" s="216"/>
      <c r="C112" s="216"/>
      <c r="D112" s="216"/>
      <c r="E112" s="216"/>
      <c r="F112" s="216"/>
      <c r="G112" s="216"/>
      <c r="H112" s="216"/>
      <c r="I112" s="232"/>
      <c r="J112" s="217"/>
      <c r="K112" s="160"/>
      <c r="L112" s="190"/>
      <c r="M112" s="217"/>
      <c r="N112" s="217"/>
      <c r="O112" s="217"/>
      <c r="P112" s="217"/>
      <c r="Q112" s="217"/>
      <c r="R112" s="217"/>
    </row>
    <row r="113" spans="2:18" s="142" customFormat="1" x14ac:dyDescent="0.25">
      <c r="B113" s="216"/>
      <c r="C113" s="216"/>
      <c r="D113" s="216"/>
      <c r="E113" s="216"/>
      <c r="F113" s="216"/>
      <c r="G113" s="216"/>
      <c r="H113" s="216"/>
      <c r="I113" s="232"/>
      <c r="J113" s="217"/>
      <c r="K113" s="160"/>
      <c r="L113" s="190"/>
      <c r="M113" s="217"/>
      <c r="N113" s="217"/>
      <c r="O113" s="217"/>
      <c r="P113" s="217"/>
      <c r="Q113" s="217"/>
      <c r="R113" s="217"/>
    </row>
    <row r="114" spans="2:18" s="142" customFormat="1" x14ac:dyDescent="0.25">
      <c r="B114" s="216"/>
      <c r="C114" s="216"/>
      <c r="D114" s="216"/>
      <c r="E114" s="216"/>
      <c r="F114" s="216"/>
      <c r="G114" s="216"/>
      <c r="H114" s="216"/>
      <c r="I114" s="232"/>
      <c r="J114" s="217"/>
      <c r="K114" s="160"/>
      <c r="L114" s="190"/>
      <c r="M114" s="217"/>
      <c r="N114" s="217"/>
      <c r="O114" s="217"/>
      <c r="P114" s="217"/>
      <c r="Q114" s="217"/>
      <c r="R114" s="217"/>
    </row>
    <row r="115" spans="2:18" s="142" customFormat="1" x14ac:dyDescent="0.25">
      <c r="B115" s="216"/>
      <c r="C115" s="216"/>
      <c r="D115" s="216"/>
      <c r="E115" s="216"/>
      <c r="F115" s="216"/>
      <c r="G115" s="216"/>
      <c r="H115" s="216"/>
      <c r="I115" s="232"/>
      <c r="J115" s="217"/>
      <c r="K115" s="160"/>
      <c r="L115" s="190"/>
      <c r="M115" s="217"/>
      <c r="N115" s="217"/>
      <c r="O115" s="217"/>
      <c r="P115" s="217"/>
      <c r="Q115" s="217"/>
      <c r="R115" s="217"/>
    </row>
    <row r="116" spans="2:18" s="142" customFormat="1" x14ac:dyDescent="0.25">
      <c r="B116" s="216"/>
      <c r="C116" s="216"/>
      <c r="D116" s="216"/>
      <c r="E116" s="216"/>
      <c r="F116" s="216"/>
      <c r="G116" s="216"/>
      <c r="H116" s="216"/>
      <c r="I116" s="232"/>
      <c r="J116" s="217"/>
      <c r="K116" s="160"/>
      <c r="L116" s="190"/>
      <c r="M116" s="217"/>
      <c r="N116" s="217"/>
      <c r="O116" s="217"/>
      <c r="P116" s="217"/>
      <c r="Q116" s="217"/>
      <c r="R116" s="217"/>
    </row>
    <row r="117" spans="2:18" s="142" customFormat="1" x14ac:dyDescent="0.25">
      <c r="B117" s="216"/>
      <c r="C117" s="216"/>
      <c r="D117" s="216"/>
      <c r="E117" s="216"/>
      <c r="F117" s="216"/>
      <c r="G117" s="216"/>
      <c r="H117" s="216"/>
      <c r="I117" s="232"/>
      <c r="J117" s="217"/>
      <c r="K117" s="160"/>
      <c r="L117" s="190"/>
      <c r="M117" s="217"/>
      <c r="N117" s="217"/>
      <c r="O117" s="217"/>
      <c r="P117" s="217"/>
      <c r="Q117" s="217"/>
      <c r="R117" s="217"/>
    </row>
    <row r="118" spans="2:18" s="142" customFormat="1" x14ac:dyDescent="0.25">
      <c r="B118" s="216"/>
      <c r="C118" s="216"/>
      <c r="D118" s="216"/>
      <c r="E118" s="216"/>
      <c r="F118" s="216"/>
      <c r="G118" s="216"/>
      <c r="H118" s="216"/>
      <c r="I118" s="232"/>
      <c r="J118" s="217"/>
      <c r="K118" s="160"/>
      <c r="L118" s="190"/>
      <c r="M118" s="217"/>
      <c r="N118" s="217"/>
      <c r="O118" s="217"/>
      <c r="P118" s="217"/>
      <c r="Q118" s="217"/>
      <c r="R118" s="217"/>
    </row>
    <row r="119" spans="2:18" s="142" customFormat="1" x14ac:dyDescent="0.25">
      <c r="B119" s="216"/>
      <c r="C119" s="216"/>
      <c r="D119" s="216"/>
      <c r="E119" s="216"/>
      <c r="F119" s="216"/>
      <c r="G119" s="216"/>
      <c r="H119" s="216"/>
      <c r="I119" s="232"/>
      <c r="J119" s="217"/>
      <c r="K119" s="160"/>
      <c r="L119" s="190"/>
      <c r="M119" s="217"/>
      <c r="N119" s="217"/>
      <c r="O119" s="217"/>
      <c r="P119" s="217"/>
      <c r="Q119" s="217"/>
      <c r="R119" s="217"/>
    </row>
    <row r="120" spans="2:18" s="142" customFormat="1" x14ac:dyDescent="0.25">
      <c r="B120" s="216"/>
      <c r="C120" s="216"/>
      <c r="D120" s="216"/>
      <c r="E120" s="216"/>
      <c r="F120" s="216"/>
      <c r="G120" s="216"/>
      <c r="H120" s="216"/>
      <c r="I120" s="232"/>
      <c r="J120" s="217"/>
      <c r="K120" s="160"/>
      <c r="L120" s="190"/>
      <c r="M120" s="217"/>
      <c r="N120" s="217"/>
      <c r="O120" s="217"/>
      <c r="P120" s="217"/>
      <c r="Q120" s="217"/>
      <c r="R120" s="217"/>
    </row>
    <row r="121" spans="2:18" s="142" customFormat="1" x14ac:dyDescent="0.25">
      <c r="B121" s="216"/>
      <c r="C121" s="216"/>
      <c r="D121" s="216"/>
      <c r="E121" s="216"/>
      <c r="F121" s="216"/>
      <c r="G121" s="216"/>
      <c r="H121" s="216"/>
      <c r="I121" s="232"/>
      <c r="J121" s="217"/>
      <c r="K121" s="160"/>
      <c r="L121" s="190"/>
      <c r="M121" s="217"/>
      <c r="N121" s="217"/>
      <c r="O121" s="217"/>
      <c r="P121" s="217"/>
      <c r="Q121" s="217"/>
      <c r="R121" s="217"/>
    </row>
    <row r="122" spans="2:18" s="142" customFormat="1" x14ac:dyDescent="0.25">
      <c r="B122" s="216"/>
      <c r="C122" s="216"/>
      <c r="D122" s="216"/>
      <c r="E122" s="216"/>
      <c r="F122" s="216"/>
      <c r="G122" s="216"/>
      <c r="H122" s="216"/>
      <c r="I122" s="232"/>
      <c r="J122" s="217"/>
      <c r="K122" s="160"/>
      <c r="L122" s="190"/>
      <c r="M122" s="217"/>
      <c r="N122" s="217"/>
      <c r="O122" s="217"/>
      <c r="P122" s="217"/>
      <c r="Q122" s="217"/>
      <c r="R122" s="217"/>
    </row>
    <row r="123" spans="2:18" s="142" customFormat="1" x14ac:dyDescent="0.25">
      <c r="B123" s="216"/>
      <c r="C123" s="216"/>
      <c r="D123" s="216"/>
      <c r="E123" s="216"/>
      <c r="F123" s="216"/>
      <c r="G123" s="216"/>
      <c r="H123" s="216"/>
      <c r="I123" s="232"/>
      <c r="J123" s="217"/>
      <c r="K123" s="160"/>
      <c r="L123" s="190"/>
      <c r="M123" s="217"/>
      <c r="N123" s="217"/>
      <c r="O123" s="217"/>
      <c r="P123" s="217"/>
      <c r="Q123" s="217"/>
      <c r="R123" s="217"/>
    </row>
    <row r="124" spans="2:18" s="142" customFormat="1" x14ac:dyDescent="0.25">
      <c r="B124" s="216"/>
      <c r="C124" s="216"/>
      <c r="D124" s="216"/>
      <c r="E124" s="216"/>
      <c r="F124" s="216"/>
      <c r="G124" s="216"/>
      <c r="H124" s="216"/>
      <c r="I124" s="232"/>
      <c r="J124" s="217"/>
      <c r="K124" s="160"/>
      <c r="L124" s="190"/>
      <c r="M124" s="217"/>
      <c r="N124" s="217"/>
      <c r="O124" s="217"/>
      <c r="P124" s="217"/>
      <c r="Q124" s="217"/>
      <c r="R124" s="217"/>
    </row>
    <row r="125" spans="2:18" s="142" customFormat="1" x14ac:dyDescent="0.25">
      <c r="B125" s="216"/>
      <c r="C125" s="216"/>
      <c r="D125" s="216"/>
      <c r="E125" s="216"/>
      <c r="F125" s="216"/>
      <c r="G125" s="216"/>
      <c r="H125" s="216"/>
      <c r="I125" s="232"/>
      <c r="J125" s="217"/>
      <c r="K125" s="160"/>
      <c r="L125" s="190"/>
      <c r="M125" s="217"/>
      <c r="N125" s="217"/>
      <c r="O125" s="217"/>
      <c r="P125" s="217"/>
      <c r="Q125" s="217"/>
      <c r="R125" s="217"/>
    </row>
    <row r="126" spans="2:18" s="142" customFormat="1" x14ac:dyDescent="0.25">
      <c r="B126" s="216"/>
      <c r="C126" s="216"/>
      <c r="D126" s="216"/>
      <c r="E126" s="216"/>
      <c r="F126" s="216"/>
      <c r="G126" s="216"/>
      <c r="H126" s="216"/>
      <c r="I126" s="232"/>
      <c r="J126" s="217"/>
      <c r="K126" s="160"/>
      <c r="L126" s="190"/>
      <c r="M126" s="217"/>
      <c r="N126" s="217"/>
      <c r="O126" s="217"/>
      <c r="P126" s="217"/>
      <c r="Q126" s="217"/>
      <c r="R126" s="217"/>
    </row>
    <row r="127" spans="2:18" s="142" customFormat="1" x14ac:dyDescent="0.25">
      <c r="B127" s="216"/>
      <c r="C127" s="216"/>
      <c r="D127" s="216"/>
      <c r="E127" s="216"/>
      <c r="F127" s="216"/>
      <c r="G127" s="216"/>
      <c r="H127" s="216"/>
      <c r="I127" s="232"/>
      <c r="J127" s="217"/>
      <c r="K127" s="160"/>
      <c r="L127" s="190"/>
      <c r="M127" s="217"/>
      <c r="N127" s="217"/>
      <c r="O127" s="217"/>
      <c r="P127" s="217"/>
      <c r="Q127" s="217"/>
      <c r="R127" s="217"/>
    </row>
    <row r="128" spans="2:18" s="142" customFormat="1" x14ac:dyDescent="0.25">
      <c r="B128" s="216"/>
      <c r="C128" s="216"/>
      <c r="D128" s="216"/>
      <c r="E128" s="216"/>
      <c r="F128" s="216"/>
      <c r="G128" s="216"/>
      <c r="H128" s="216"/>
      <c r="I128" s="232"/>
      <c r="J128" s="217"/>
      <c r="K128" s="160"/>
      <c r="L128" s="190"/>
      <c r="M128" s="217"/>
      <c r="N128" s="217"/>
      <c r="O128" s="217"/>
      <c r="P128" s="217"/>
      <c r="Q128" s="217"/>
      <c r="R128" s="217"/>
    </row>
    <row r="129" spans="2:18" s="142" customFormat="1" x14ac:dyDescent="0.25">
      <c r="B129" s="216"/>
      <c r="C129" s="216"/>
      <c r="D129" s="216"/>
      <c r="E129" s="216"/>
      <c r="F129" s="216"/>
      <c r="G129" s="216"/>
      <c r="H129" s="216"/>
      <c r="I129" s="232"/>
      <c r="J129" s="217"/>
      <c r="K129" s="160"/>
      <c r="L129" s="190"/>
      <c r="M129" s="217"/>
      <c r="N129" s="217"/>
      <c r="O129" s="217"/>
      <c r="P129" s="217"/>
      <c r="Q129" s="217"/>
      <c r="R129" s="217"/>
    </row>
    <row r="130" spans="2:18" s="142" customFormat="1" x14ac:dyDescent="0.25">
      <c r="B130" s="216"/>
      <c r="C130" s="216"/>
      <c r="D130" s="216"/>
      <c r="E130" s="216"/>
      <c r="F130" s="216"/>
      <c r="G130" s="216"/>
      <c r="H130" s="216"/>
      <c r="I130" s="232"/>
      <c r="J130" s="217"/>
      <c r="K130" s="160"/>
      <c r="L130" s="190"/>
      <c r="M130" s="217"/>
      <c r="N130" s="217"/>
      <c r="O130" s="217"/>
      <c r="P130" s="217"/>
      <c r="Q130" s="217"/>
      <c r="R130" s="217"/>
    </row>
    <row r="131" spans="2:18" s="142" customFormat="1" x14ac:dyDescent="0.25">
      <c r="B131" s="216"/>
      <c r="C131" s="216"/>
      <c r="D131" s="216"/>
      <c r="E131" s="216"/>
      <c r="F131" s="216"/>
      <c r="G131" s="216"/>
      <c r="H131" s="216"/>
      <c r="I131" s="232"/>
      <c r="J131" s="217"/>
      <c r="K131" s="160"/>
      <c r="L131" s="190"/>
      <c r="M131" s="217"/>
      <c r="N131" s="217"/>
      <c r="O131" s="217"/>
      <c r="P131" s="217"/>
      <c r="Q131" s="217"/>
      <c r="R131" s="217"/>
    </row>
    <row r="132" spans="2:18" s="142" customFormat="1" x14ac:dyDescent="0.25">
      <c r="B132" s="216"/>
      <c r="C132" s="216"/>
      <c r="D132" s="216"/>
      <c r="E132" s="216"/>
      <c r="F132" s="216"/>
      <c r="G132" s="216"/>
      <c r="H132" s="216"/>
      <c r="I132" s="232"/>
      <c r="J132" s="217"/>
      <c r="K132" s="160"/>
      <c r="L132" s="190"/>
      <c r="M132" s="217"/>
      <c r="N132" s="217"/>
      <c r="O132" s="217"/>
      <c r="P132" s="217"/>
      <c r="Q132" s="217"/>
      <c r="R132" s="217"/>
    </row>
    <row r="133" spans="2:18" s="142" customFormat="1" x14ac:dyDescent="0.25">
      <c r="B133" s="216"/>
      <c r="C133" s="216"/>
      <c r="D133" s="216"/>
      <c r="E133" s="216"/>
      <c r="F133" s="216"/>
      <c r="G133" s="216"/>
      <c r="H133" s="216"/>
      <c r="I133" s="232"/>
      <c r="J133" s="217"/>
      <c r="K133" s="160"/>
      <c r="L133" s="190"/>
      <c r="M133" s="217"/>
      <c r="N133" s="217"/>
      <c r="O133" s="217"/>
      <c r="P133" s="217"/>
      <c r="Q133" s="217"/>
      <c r="R133" s="217"/>
    </row>
    <row r="134" spans="2:18" s="142" customFormat="1" x14ac:dyDescent="0.25">
      <c r="B134" s="216"/>
      <c r="C134" s="216"/>
      <c r="D134" s="216"/>
      <c r="E134" s="216"/>
      <c r="F134" s="216"/>
      <c r="G134" s="216"/>
      <c r="H134" s="216"/>
      <c r="I134" s="232"/>
      <c r="J134" s="217"/>
      <c r="K134" s="160"/>
      <c r="L134" s="190"/>
      <c r="M134" s="217"/>
      <c r="N134" s="217"/>
      <c r="O134" s="217"/>
      <c r="P134" s="217"/>
      <c r="Q134" s="217"/>
      <c r="R134" s="217"/>
    </row>
    <row r="135" spans="2:18" s="142" customFormat="1" x14ac:dyDescent="0.25">
      <c r="B135" s="216"/>
      <c r="C135" s="216"/>
      <c r="D135" s="216"/>
      <c r="E135" s="216"/>
      <c r="F135" s="216"/>
      <c r="G135" s="216"/>
      <c r="H135" s="216"/>
      <c r="I135" s="232"/>
      <c r="J135" s="217"/>
      <c r="K135" s="160"/>
      <c r="L135" s="190"/>
      <c r="M135" s="217"/>
      <c r="N135" s="217"/>
      <c r="O135" s="217"/>
      <c r="P135" s="217"/>
      <c r="Q135" s="217"/>
      <c r="R135" s="217"/>
    </row>
    <row r="136" spans="2:18" s="142" customFormat="1" x14ac:dyDescent="0.25">
      <c r="B136" s="216"/>
      <c r="C136" s="216"/>
      <c r="D136" s="216"/>
      <c r="E136" s="216"/>
      <c r="F136" s="216"/>
      <c r="G136" s="216"/>
      <c r="H136" s="216"/>
      <c r="I136" s="232"/>
      <c r="J136" s="217"/>
      <c r="K136" s="160"/>
      <c r="L136" s="190"/>
      <c r="M136" s="217"/>
      <c r="N136" s="217"/>
      <c r="O136" s="217"/>
      <c r="P136" s="217"/>
      <c r="Q136" s="217"/>
      <c r="R136" s="217"/>
    </row>
    <row r="137" spans="2:18" s="142" customFormat="1" x14ac:dyDescent="0.25">
      <c r="B137" s="216"/>
      <c r="C137" s="216"/>
      <c r="D137" s="216"/>
      <c r="E137" s="216"/>
      <c r="F137" s="216"/>
      <c r="G137" s="216"/>
      <c r="H137" s="216"/>
      <c r="I137" s="232"/>
      <c r="J137" s="217"/>
      <c r="K137" s="160"/>
      <c r="L137" s="190"/>
      <c r="M137" s="217"/>
      <c r="N137" s="217"/>
      <c r="O137" s="217"/>
      <c r="P137" s="217"/>
      <c r="Q137" s="217"/>
      <c r="R137" s="217"/>
    </row>
    <row r="138" spans="2:18" s="142" customFormat="1" x14ac:dyDescent="0.25">
      <c r="B138" s="216"/>
      <c r="C138" s="216"/>
      <c r="D138" s="216"/>
      <c r="E138" s="216"/>
      <c r="F138" s="216"/>
      <c r="G138" s="216"/>
      <c r="H138" s="216"/>
      <c r="I138" s="232"/>
      <c r="J138" s="217"/>
      <c r="K138" s="160"/>
      <c r="L138" s="190"/>
      <c r="M138" s="217"/>
      <c r="N138" s="217"/>
      <c r="O138" s="217"/>
      <c r="P138" s="217"/>
      <c r="Q138" s="217"/>
      <c r="R138" s="217"/>
    </row>
    <row r="139" spans="2:18" s="142" customFormat="1" x14ac:dyDescent="0.25">
      <c r="B139" s="216"/>
      <c r="C139" s="216"/>
      <c r="D139" s="216"/>
      <c r="E139" s="216"/>
      <c r="F139" s="216"/>
      <c r="G139" s="216"/>
      <c r="H139" s="216"/>
      <c r="I139" s="232"/>
      <c r="J139" s="217"/>
      <c r="K139" s="160"/>
      <c r="L139" s="190"/>
      <c r="M139" s="217"/>
      <c r="N139" s="217"/>
      <c r="O139" s="217"/>
      <c r="P139" s="217"/>
      <c r="Q139" s="217"/>
      <c r="R139" s="217"/>
    </row>
    <row r="140" spans="2:18" s="142" customFormat="1" x14ac:dyDescent="0.25">
      <c r="B140" s="216"/>
      <c r="C140" s="216"/>
      <c r="D140" s="216"/>
      <c r="E140" s="216"/>
      <c r="F140" s="216"/>
      <c r="G140" s="216"/>
      <c r="H140" s="216"/>
      <c r="I140" s="232"/>
      <c r="J140" s="217"/>
      <c r="K140" s="160"/>
      <c r="L140" s="190"/>
      <c r="M140" s="217"/>
      <c r="N140" s="217"/>
      <c r="O140" s="217"/>
      <c r="P140" s="217"/>
      <c r="Q140" s="217"/>
      <c r="R140" s="217"/>
    </row>
    <row r="141" spans="2:18" s="142" customFormat="1" x14ac:dyDescent="0.25">
      <c r="B141" s="216"/>
      <c r="C141" s="216"/>
      <c r="D141" s="216"/>
      <c r="E141" s="216"/>
      <c r="F141" s="216"/>
      <c r="G141" s="216"/>
      <c r="H141" s="216"/>
      <c r="I141" s="232"/>
      <c r="J141" s="217"/>
      <c r="K141" s="160"/>
      <c r="L141" s="190"/>
      <c r="M141" s="217"/>
      <c r="N141" s="217"/>
      <c r="O141" s="217"/>
      <c r="P141" s="217"/>
      <c r="Q141" s="217"/>
      <c r="R141" s="217"/>
    </row>
    <row r="142" spans="2:18" s="142" customFormat="1" x14ac:dyDescent="0.25">
      <c r="B142" s="216"/>
      <c r="C142" s="216"/>
      <c r="D142" s="216"/>
      <c r="E142" s="216"/>
      <c r="F142" s="216"/>
      <c r="G142" s="216"/>
      <c r="H142" s="216"/>
      <c r="I142" s="232"/>
      <c r="J142" s="217"/>
      <c r="K142" s="160"/>
      <c r="L142" s="190"/>
      <c r="M142" s="217"/>
      <c r="N142" s="217"/>
      <c r="O142" s="217"/>
      <c r="P142" s="217"/>
      <c r="Q142" s="217"/>
      <c r="R142" s="217"/>
    </row>
    <row r="143" spans="2:18" s="142" customFormat="1" x14ac:dyDescent="0.25">
      <c r="B143" s="216"/>
      <c r="C143" s="216"/>
      <c r="D143" s="216"/>
      <c r="E143" s="216"/>
      <c r="F143" s="216"/>
      <c r="G143" s="216"/>
      <c r="H143" s="216"/>
      <c r="I143" s="232"/>
      <c r="J143" s="217"/>
      <c r="K143" s="160"/>
      <c r="L143" s="190"/>
      <c r="M143" s="217"/>
      <c r="N143" s="217"/>
      <c r="O143" s="217"/>
      <c r="P143" s="217"/>
      <c r="Q143" s="217"/>
      <c r="R143" s="217"/>
    </row>
    <row r="144" spans="2:18" s="142" customFormat="1" x14ac:dyDescent="0.25">
      <c r="B144" s="216"/>
      <c r="C144" s="216"/>
      <c r="D144" s="216"/>
      <c r="E144" s="216"/>
      <c r="F144" s="216"/>
      <c r="G144" s="216"/>
      <c r="H144" s="216"/>
      <c r="I144" s="232"/>
      <c r="J144" s="217"/>
      <c r="K144" s="160"/>
      <c r="L144" s="190"/>
      <c r="M144" s="217"/>
      <c r="N144" s="217"/>
      <c r="O144" s="217"/>
      <c r="P144" s="217"/>
      <c r="Q144" s="217"/>
      <c r="R144" s="217"/>
    </row>
    <row r="145" spans="2:18" s="142" customFormat="1" x14ac:dyDescent="0.25">
      <c r="B145" s="216"/>
      <c r="C145" s="216"/>
      <c r="D145" s="216"/>
      <c r="E145" s="216"/>
      <c r="F145" s="216"/>
      <c r="G145" s="216"/>
      <c r="H145" s="216"/>
      <c r="I145" s="232"/>
      <c r="J145" s="217"/>
      <c r="K145" s="160"/>
      <c r="L145" s="190"/>
      <c r="M145" s="217"/>
      <c r="N145" s="217"/>
      <c r="O145" s="217"/>
      <c r="P145" s="217"/>
      <c r="Q145" s="217"/>
      <c r="R145" s="217"/>
    </row>
    <row r="146" spans="2:18" s="142" customFormat="1" x14ac:dyDescent="0.25">
      <c r="B146" s="216"/>
      <c r="C146" s="216"/>
      <c r="D146" s="216"/>
      <c r="E146" s="216"/>
      <c r="F146" s="216"/>
      <c r="G146" s="216"/>
      <c r="H146" s="216"/>
      <c r="I146" s="232"/>
      <c r="J146" s="217"/>
      <c r="K146" s="160"/>
      <c r="L146" s="190"/>
      <c r="M146" s="217"/>
      <c r="N146" s="217"/>
      <c r="O146" s="217"/>
      <c r="P146" s="217"/>
      <c r="Q146" s="217"/>
      <c r="R146" s="217"/>
    </row>
    <row r="147" spans="2:18" s="142" customFormat="1" x14ac:dyDescent="0.25">
      <c r="B147" s="216"/>
      <c r="C147" s="216"/>
      <c r="D147" s="216"/>
      <c r="E147" s="216"/>
      <c r="F147" s="216"/>
      <c r="G147" s="216"/>
      <c r="H147" s="216"/>
      <c r="I147" s="232"/>
      <c r="J147" s="217"/>
      <c r="K147" s="160"/>
      <c r="L147" s="190"/>
      <c r="M147" s="217"/>
      <c r="N147" s="217"/>
      <c r="O147" s="217"/>
      <c r="P147" s="217"/>
      <c r="Q147" s="217"/>
      <c r="R147" s="217"/>
    </row>
    <row r="148" spans="2:18" s="142" customFormat="1" x14ac:dyDescent="0.25">
      <c r="B148" s="216"/>
      <c r="C148" s="216"/>
      <c r="D148" s="216"/>
      <c r="E148" s="216"/>
      <c r="F148" s="216"/>
      <c r="G148" s="216"/>
      <c r="H148" s="216"/>
      <c r="I148" s="232"/>
      <c r="J148" s="217"/>
      <c r="K148" s="160"/>
      <c r="L148" s="190"/>
      <c r="M148" s="217"/>
      <c r="N148" s="217"/>
      <c r="O148" s="217"/>
      <c r="P148" s="217"/>
      <c r="Q148" s="217"/>
      <c r="R148" s="217"/>
    </row>
    <row r="149" spans="2:18" s="142" customFormat="1" x14ac:dyDescent="0.25">
      <c r="B149" s="216"/>
      <c r="C149" s="216"/>
      <c r="D149" s="216"/>
      <c r="E149" s="216"/>
      <c r="F149" s="216"/>
      <c r="G149" s="216"/>
      <c r="H149" s="216"/>
      <c r="I149" s="232"/>
      <c r="J149" s="217"/>
      <c r="K149" s="160"/>
      <c r="L149" s="190"/>
      <c r="M149" s="217"/>
      <c r="N149" s="217"/>
      <c r="O149" s="217"/>
      <c r="P149" s="217"/>
      <c r="Q149" s="217"/>
      <c r="R149" s="217"/>
    </row>
    <row r="150" spans="2:18" s="142" customFormat="1" x14ac:dyDescent="0.25">
      <c r="B150" s="216"/>
      <c r="C150" s="216"/>
      <c r="D150" s="216"/>
      <c r="E150" s="216"/>
      <c r="F150" s="216"/>
      <c r="G150" s="216"/>
      <c r="H150" s="216"/>
      <c r="I150" s="232"/>
      <c r="J150" s="217"/>
      <c r="K150" s="160"/>
      <c r="L150" s="190"/>
      <c r="M150" s="217"/>
      <c r="N150" s="217"/>
      <c r="O150" s="217"/>
      <c r="P150" s="217"/>
      <c r="Q150" s="217"/>
      <c r="R150" s="217"/>
    </row>
    <row r="151" spans="2:18" s="142" customFormat="1" x14ac:dyDescent="0.25">
      <c r="B151" s="216"/>
      <c r="C151" s="216"/>
      <c r="D151" s="216"/>
      <c r="E151" s="216"/>
      <c r="F151" s="216"/>
      <c r="G151" s="216"/>
      <c r="H151" s="216"/>
      <c r="I151" s="232"/>
      <c r="J151" s="217"/>
      <c r="K151" s="160"/>
      <c r="L151" s="190"/>
      <c r="M151" s="217"/>
      <c r="N151" s="217"/>
      <c r="O151" s="217"/>
      <c r="P151" s="217"/>
      <c r="Q151" s="217"/>
      <c r="R151" s="217"/>
    </row>
    <row r="152" spans="2:18" s="142" customFormat="1" x14ac:dyDescent="0.25">
      <c r="B152" s="216"/>
      <c r="C152" s="216"/>
      <c r="D152" s="216"/>
      <c r="E152" s="216"/>
      <c r="F152" s="216"/>
      <c r="G152" s="216"/>
      <c r="H152" s="216"/>
      <c r="I152" s="232"/>
      <c r="J152" s="217"/>
      <c r="K152" s="160"/>
      <c r="L152" s="190"/>
      <c r="M152" s="217"/>
      <c r="N152" s="217"/>
      <c r="O152" s="217"/>
      <c r="P152" s="217"/>
      <c r="Q152" s="217"/>
      <c r="R152" s="217"/>
    </row>
    <row r="153" spans="2:18" s="142" customFormat="1" x14ac:dyDescent="0.25">
      <c r="B153" s="216"/>
      <c r="C153" s="216"/>
      <c r="D153" s="216"/>
      <c r="E153" s="216"/>
      <c r="F153" s="216"/>
      <c r="G153" s="216"/>
      <c r="H153" s="216"/>
      <c r="I153" s="232"/>
      <c r="J153" s="217"/>
      <c r="K153" s="160"/>
      <c r="L153" s="190"/>
      <c r="M153" s="217"/>
      <c r="N153" s="217"/>
      <c r="O153" s="217"/>
      <c r="P153" s="217"/>
      <c r="Q153" s="217"/>
      <c r="R153" s="217"/>
    </row>
    <row r="154" spans="2:18" s="142" customFormat="1" x14ac:dyDescent="0.25">
      <c r="B154" s="216"/>
      <c r="C154" s="216"/>
      <c r="D154" s="216"/>
      <c r="E154" s="216"/>
      <c r="F154" s="216"/>
      <c r="G154" s="216"/>
      <c r="H154" s="216"/>
      <c r="I154" s="232"/>
      <c r="J154" s="217"/>
      <c r="K154" s="160"/>
      <c r="L154" s="190"/>
      <c r="M154" s="217"/>
      <c r="N154" s="217"/>
      <c r="O154" s="217"/>
      <c r="P154" s="217"/>
      <c r="Q154" s="217"/>
      <c r="R154" s="217"/>
    </row>
    <row r="155" spans="2:18" s="142" customFormat="1" x14ac:dyDescent="0.25">
      <c r="B155" s="216"/>
      <c r="C155" s="216"/>
      <c r="D155" s="216"/>
      <c r="E155" s="216"/>
      <c r="F155" s="216"/>
      <c r="G155" s="216"/>
      <c r="H155" s="216"/>
      <c r="I155" s="232"/>
      <c r="J155" s="217"/>
      <c r="K155" s="160"/>
      <c r="L155" s="190"/>
      <c r="M155" s="217"/>
      <c r="N155" s="217"/>
      <c r="O155" s="217"/>
      <c r="P155" s="217"/>
      <c r="Q155" s="217"/>
      <c r="R155" s="217"/>
    </row>
    <row r="156" spans="2:18" s="142" customFormat="1" x14ac:dyDescent="0.25">
      <c r="B156" s="216"/>
      <c r="C156" s="216"/>
      <c r="D156" s="216"/>
      <c r="E156" s="216"/>
      <c r="F156" s="216"/>
      <c r="G156" s="216"/>
      <c r="H156" s="216"/>
      <c r="I156" s="232"/>
      <c r="J156" s="217"/>
      <c r="K156" s="160"/>
      <c r="L156" s="190"/>
      <c r="M156" s="217"/>
      <c r="N156" s="217"/>
      <c r="O156" s="217"/>
      <c r="P156" s="217"/>
      <c r="Q156" s="217"/>
      <c r="R156" s="217"/>
    </row>
    <row r="157" spans="2:18" s="142" customFormat="1" x14ac:dyDescent="0.25">
      <c r="B157" s="216"/>
      <c r="C157" s="216"/>
      <c r="D157" s="216"/>
      <c r="E157" s="216"/>
      <c r="F157" s="216"/>
      <c r="G157" s="216"/>
      <c r="H157" s="216"/>
      <c r="I157" s="232"/>
      <c r="J157" s="217"/>
      <c r="K157" s="160"/>
      <c r="L157" s="190"/>
      <c r="M157" s="217"/>
      <c r="N157" s="217"/>
      <c r="O157" s="217"/>
      <c r="P157" s="217"/>
      <c r="Q157" s="217"/>
      <c r="R157" s="217"/>
    </row>
    <row r="158" spans="2:18" s="142" customFormat="1" x14ac:dyDescent="0.25">
      <c r="B158" s="216"/>
      <c r="C158" s="216"/>
      <c r="D158" s="216"/>
      <c r="E158" s="216"/>
      <c r="F158" s="216"/>
      <c r="G158" s="216"/>
      <c r="H158" s="216"/>
      <c r="I158" s="232"/>
      <c r="J158" s="217"/>
      <c r="K158" s="160"/>
      <c r="L158" s="190"/>
      <c r="M158" s="217"/>
      <c r="N158" s="217"/>
      <c r="O158" s="217"/>
      <c r="P158" s="217"/>
      <c r="Q158" s="217"/>
      <c r="R158" s="217"/>
    </row>
    <row r="159" spans="2:18" s="142" customFormat="1" x14ac:dyDescent="0.25">
      <c r="B159" s="216"/>
      <c r="C159" s="216"/>
      <c r="D159" s="216"/>
      <c r="E159" s="216"/>
      <c r="F159" s="216"/>
      <c r="G159" s="216"/>
      <c r="H159" s="216"/>
      <c r="I159" s="232"/>
      <c r="J159" s="217"/>
      <c r="K159" s="160"/>
      <c r="L159" s="190"/>
      <c r="M159" s="217"/>
      <c r="N159" s="217"/>
      <c r="O159" s="217"/>
      <c r="P159" s="217"/>
      <c r="Q159" s="217"/>
      <c r="R159" s="217"/>
    </row>
    <row r="160" spans="2:18" s="142" customFormat="1" x14ac:dyDescent="0.25">
      <c r="B160" s="216"/>
      <c r="C160" s="216"/>
      <c r="D160" s="216"/>
      <c r="E160" s="216"/>
      <c r="F160" s="216"/>
      <c r="G160" s="216"/>
      <c r="H160" s="216"/>
      <c r="I160" s="232"/>
      <c r="J160" s="217"/>
      <c r="K160" s="160"/>
      <c r="L160" s="190"/>
      <c r="M160" s="217"/>
      <c r="N160" s="217"/>
      <c r="O160" s="217"/>
      <c r="P160" s="217"/>
      <c r="Q160" s="217"/>
      <c r="R160" s="217"/>
    </row>
    <row r="161" spans="2:18" s="142" customFormat="1" x14ac:dyDescent="0.25">
      <c r="B161" s="216"/>
      <c r="C161" s="216"/>
      <c r="D161" s="216"/>
      <c r="E161" s="216"/>
      <c r="F161" s="216"/>
      <c r="G161" s="216"/>
      <c r="H161" s="216"/>
      <c r="I161" s="232"/>
      <c r="J161" s="217"/>
      <c r="K161" s="160"/>
      <c r="L161" s="190"/>
      <c r="M161" s="217"/>
      <c r="N161" s="217"/>
      <c r="O161" s="217"/>
      <c r="P161" s="217"/>
      <c r="Q161" s="217"/>
      <c r="R161" s="217"/>
    </row>
    <row r="162" spans="2:18" s="142" customFormat="1" x14ac:dyDescent="0.25">
      <c r="B162" s="216"/>
      <c r="C162" s="216"/>
      <c r="D162" s="216"/>
      <c r="E162" s="216"/>
      <c r="F162" s="216"/>
      <c r="G162" s="216"/>
      <c r="H162" s="216"/>
      <c r="I162" s="232"/>
      <c r="J162" s="217"/>
      <c r="K162" s="160"/>
      <c r="L162" s="190"/>
      <c r="M162" s="217"/>
      <c r="N162" s="217"/>
      <c r="O162" s="217"/>
      <c r="P162" s="217"/>
      <c r="Q162" s="217"/>
      <c r="R162" s="217"/>
    </row>
    <row r="163" spans="2:18" s="142" customFormat="1" x14ac:dyDescent="0.25">
      <c r="B163" s="216"/>
      <c r="C163" s="216"/>
      <c r="D163" s="216"/>
      <c r="E163" s="216"/>
      <c r="F163" s="216"/>
      <c r="G163" s="216"/>
      <c r="H163" s="216"/>
      <c r="I163" s="232"/>
      <c r="J163" s="217"/>
      <c r="K163" s="160"/>
      <c r="L163" s="190"/>
      <c r="M163" s="217"/>
      <c r="N163" s="217"/>
      <c r="O163" s="217"/>
      <c r="P163" s="217"/>
      <c r="Q163" s="217"/>
      <c r="R163" s="217"/>
    </row>
    <row r="164" spans="2:18" s="142" customFormat="1" x14ac:dyDescent="0.25">
      <c r="B164" s="216"/>
      <c r="C164" s="216"/>
      <c r="D164" s="216"/>
      <c r="E164" s="216"/>
      <c r="F164" s="216"/>
      <c r="G164" s="216"/>
      <c r="H164" s="216"/>
      <c r="I164" s="232"/>
      <c r="J164" s="217"/>
      <c r="K164" s="160"/>
      <c r="L164" s="190"/>
      <c r="M164" s="217"/>
      <c r="N164" s="217"/>
      <c r="O164" s="217"/>
      <c r="P164" s="217"/>
      <c r="Q164" s="217"/>
      <c r="R164" s="217"/>
    </row>
    <row r="165" spans="2:18" s="142" customFormat="1" x14ac:dyDescent="0.25">
      <c r="B165" s="216"/>
      <c r="C165" s="216"/>
      <c r="D165" s="216"/>
      <c r="E165" s="216"/>
      <c r="F165" s="216"/>
      <c r="G165" s="216"/>
      <c r="H165" s="216"/>
      <c r="I165" s="232"/>
      <c r="J165" s="217"/>
      <c r="K165" s="160"/>
      <c r="L165" s="190"/>
      <c r="M165" s="217"/>
      <c r="N165" s="217"/>
      <c r="O165" s="217"/>
      <c r="P165" s="217"/>
      <c r="Q165" s="217"/>
      <c r="R165" s="217"/>
    </row>
    <row r="166" spans="2:18" s="142" customFormat="1" x14ac:dyDescent="0.25">
      <c r="B166" s="216"/>
      <c r="C166" s="216"/>
      <c r="D166" s="216"/>
      <c r="E166" s="216"/>
      <c r="F166" s="216"/>
      <c r="G166" s="216"/>
      <c r="H166" s="216"/>
      <c r="I166" s="232"/>
      <c r="J166" s="217"/>
      <c r="K166" s="160"/>
      <c r="L166" s="190"/>
      <c r="M166" s="217"/>
      <c r="N166" s="217"/>
      <c r="O166" s="217"/>
      <c r="P166" s="217"/>
      <c r="Q166" s="217"/>
      <c r="R166" s="217"/>
    </row>
    <row r="167" spans="2:18" s="142" customFormat="1" x14ac:dyDescent="0.25">
      <c r="B167" s="216"/>
      <c r="C167" s="216"/>
      <c r="D167" s="216"/>
      <c r="E167" s="216"/>
      <c r="F167" s="216"/>
      <c r="G167" s="216"/>
      <c r="H167" s="216"/>
      <c r="I167" s="232"/>
      <c r="J167" s="217"/>
      <c r="K167" s="160"/>
      <c r="L167" s="190"/>
      <c r="M167" s="217"/>
      <c r="N167" s="217"/>
      <c r="O167" s="217"/>
      <c r="P167" s="217"/>
      <c r="Q167" s="217"/>
      <c r="R167" s="217"/>
    </row>
    <row r="168" spans="2:18" s="142" customFormat="1" x14ac:dyDescent="0.25">
      <c r="B168" s="216"/>
      <c r="C168" s="216"/>
      <c r="D168" s="216"/>
      <c r="E168" s="216"/>
      <c r="F168" s="216"/>
      <c r="G168" s="216"/>
      <c r="H168" s="216"/>
      <c r="I168" s="232"/>
      <c r="J168" s="217"/>
      <c r="K168" s="160"/>
      <c r="L168" s="190"/>
      <c r="M168" s="217"/>
      <c r="N168" s="217"/>
      <c r="O168" s="217"/>
      <c r="P168" s="217"/>
      <c r="Q168" s="217"/>
      <c r="R168" s="217"/>
    </row>
    <row r="169" spans="2:18" s="142" customFormat="1" x14ac:dyDescent="0.25">
      <c r="B169" s="216"/>
      <c r="C169" s="216"/>
      <c r="D169" s="216"/>
      <c r="E169" s="216"/>
      <c r="F169" s="216"/>
      <c r="G169" s="216"/>
      <c r="H169" s="216"/>
      <c r="I169" s="232"/>
      <c r="J169" s="217"/>
      <c r="K169" s="160"/>
      <c r="L169" s="190"/>
      <c r="M169" s="217"/>
      <c r="N169" s="217"/>
      <c r="O169" s="217"/>
      <c r="P169" s="217"/>
      <c r="Q169" s="217"/>
      <c r="R169" s="217"/>
    </row>
    <row r="170" spans="2:18" s="142" customFormat="1" x14ac:dyDescent="0.25">
      <c r="B170" s="216"/>
      <c r="C170" s="216"/>
      <c r="D170" s="216"/>
      <c r="E170" s="216"/>
      <c r="F170" s="216"/>
      <c r="G170" s="216"/>
      <c r="H170" s="216"/>
      <c r="I170" s="232"/>
      <c r="J170" s="217"/>
      <c r="K170" s="160"/>
      <c r="L170" s="190"/>
      <c r="M170" s="217"/>
      <c r="N170" s="217"/>
      <c r="O170" s="217"/>
      <c r="P170" s="217"/>
      <c r="Q170" s="217"/>
      <c r="R170" s="217"/>
    </row>
    <row r="171" spans="2:18" s="142" customFormat="1" x14ac:dyDescent="0.25">
      <c r="B171" s="216"/>
      <c r="C171" s="216"/>
      <c r="D171" s="216"/>
      <c r="E171" s="216"/>
      <c r="F171" s="216"/>
      <c r="G171" s="216"/>
      <c r="H171" s="216"/>
      <c r="I171" s="232"/>
      <c r="J171" s="217"/>
      <c r="K171" s="160"/>
      <c r="L171" s="190"/>
      <c r="M171" s="217"/>
      <c r="N171" s="217"/>
      <c r="O171" s="217"/>
      <c r="P171" s="217"/>
      <c r="Q171" s="217"/>
      <c r="R171" s="217"/>
    </row>
    <row r="172" spans="2:18" s="142" customFormat="1" x14ac:dyDescent="0.25">
      <c r="B172" s="216"/>
      <c r="C172" s="216"/>
      <c r="D172" s="216"/>
      <c r="E172" s="216"/>
      <c r="F172" s="216"/>
      <c r="G172" s="216"/>
      <c r="H172" s="216"/>
      <c r="I172" s="232"/>
      <c r="J172" s="217"/>
      <c r="K172" s="160"/>
      <c r="L172" s="190"/>
      <c r="M172" s="217"/>
      <c r="N172" s="217"/>
      <c r="O172" s="217"/>
      <c r="P172" s="217"/>
      <c r="Q172" s="217"/>
      <c r="R172" s="217"/>
    </row>
    <row r="173" spans="2:18" s="142" customFormat="1" x14ac:dyDescent="0.25">
      <c r="B173" s="216"/>
      <c r="C173" s="216"/>
      <c r="D173" s="216"/>
      <c r="E173" s="216"/>
      <c r="F173" s="216"/>
      <c r="G173" s="216"/>
      <c r="H173" s="216"/>
      <c r="I173" s="232"/>
      <c r="J173" s="217"/>
      <c r="K173" s="160"/>
      <c r="L173" s="190"/>
      <c r="M173" s="217"/>
      <c r="N173" s="217"/>
      <c r="O173" s="217"/>
      <c r="P173" s="217"/>
      <c r="Q173" s="217"/>
      <c r="R173" s="217"/>
    </row>
    <row r="174" spans="2:18" s="142" customFormat="1" x14ac:dyDescent="0.25">
      <c r="B174" s="216"/>
      <c r="C174" s="216"/>
      <c r="D174" s="216"/>
      <c r="E174" s="216"/>
      <c r="F174" s="216"/>
      <c r="G174" s="216"/>
      <c r="H174" s="216"/>
      <c r="I174" s="232"/>
      <c r="J174" s="217"/>
      <c r="K174" s="160"/>
      <c r="L174" s="190"/>
      <c r="M174" s="217"/>
      <c r="N174" s="217"/>
      <c r="O174" s="217"/>
      <c r="P174" s="217"/>
      <c r="Q174" s="217"/>
      <c r="R174" s="217"/>
    </row>
    <row r="175" spans="2:18" s="142" customFormat="1" x14ac:dyDescent="0.25">
      <c r="B175" s="216"/>
      <c r="C175" s="216"/>
      <c r="D175" s="216"/>
      <c r="E175" s="216"/>
      <c r="F175" s="216"/>
      <c r="G175" s="216"/>
      <c r="H175" s="216"/>
      <c r="I175" s="232"/>
      <c r="J175" s="217"/>
      <c r="K175" s="160"/>
      <c r="L175" s="190"/>
      <c r="M175" s="217"/>
      <c r="N175" s="217"/>
      <c r="O175" s="217"/>
      <c r="P175" s="217"/>
      <c r="Q175" s="217"/>
      <c r="R175" s="217"/>
    </row>
    <row r="176" spans="2:18" s="142" customFormat="1" x14ac:dyDescent="0.25">
      <c r="B176" s="216"/>
      <c r="C176" s="216"/>
      <c r="D176" s="216"/>
      <c r="E176" s="216"/>
      <c r="F176" s="216"/>
      <c r="G176" s="216"/>
      <c r="H176" s="216"/>
      <c r="I176" s="232"/>
      <c r="J176" s="217"/>
      <c r="K176" s="160"/>
      <c r="L176" s="190"/>
      <c r="M176" s="217"/>
      <c r="N176" s="217"/>
      <c r="O176" s="217"/>
      <c r="P176" s="217"/>
      <c r="Q176" s="217"/>
      <c r="R176" s="217"/>
    </row>
    <row r="177" spans="2:18" s="142" customFormat="1" x14ac:dyDescent="0.25">
      <c r="B177" s="216"/>
      <c r="C177" s="216"/>
      <c r="D177" s="216"/>
      <c r="E177" s="216"/>
      <c r="F177" s="216"/>
      <c r="G177" s="216"/>
      <c r="H177" s="216"/>
      <c r="I177" s="232"/>
      <c r="J177" s="217"/>
      <c r="K177" s="160"/>
      <c r="L177" s="190"/>
      <c r="M177" s="217"/>
      <c r="N177" s="217"/>
      <c r="O177" s="217"/>
      <c r="P177" s="217"/>
      <c r="Q177" s="217"/>
      <c r="R177" s="217"/>
    </row>
    <row r="178" spans="2:18" s="142" customFormat="1" x14ac:dyDescent="0.25">
      <c r="B178" s="216"/>
      <c r="C178" s="216"/>
      <c r="D178" s="216"/>
      <c r="E178" s="216"/>
      <c r="F178" s="216"/>
      <c r="G178" s="216"/>
      <c r="H178" s="216"/>
      <c r="I178" s="232"/>
      <c r="J178" s="217"/>
      <c r="K178" s="160"/>
      <c r="L178" s="190"/>
      <c r="M178" s="217"/>
      <c r="N178" s="217"/>
      <c r="O178" s="217"/>
      <c r="P178" s="217"/>
      <c r="Q178" s="217"/>
      <c r="R178" s="217"/>
    </row>
    <row r="179" spans="2:18" s="142" customFormat="1" x14ac:dyDescent="0.25">
      <c r="B179" s="216"/>
      <c r="C179" s="216"/>
      <c r="D179" s="216"/>
      <c r="E179" s="216"/>
      <c r="F179" s="216"/>
      <c r="G179" s="216"/>
      <c r="H179" s="216"/>
      <c r="I179" s="232"/>
      <c r="J179" s="217"/>
      <c r="K179" s="160"/>
      <c r="L179" s="190"/>
      <c r="M179" s="217"/>
      <c r="N179" s="217"/>
      <c r="O179" s="217"/>
      <c r="P179" s="217"/>
      <c r="Q179" s="217"/>
      <c r="R179" s="217"/>
    </row>
    <row r="180" spans="2:18" s="142" customFormat="1" x14ac:dyDescent="0.25">
      <c r="B180" s="216"/>
      <c r="C180" s="216"/>
      <c r="D180" s="216"/>
      <c r="E180" s="216"/>
      <c r="F180" s="216"/>
      <c r="G180" s="216"/>
      <c r="H180" s="216"/>
      <c r="I180" s="232"/>
      <c r="J180" s="217"/>
      <c r="K180" s="160"/>
      <c r="L180" s="190"/>
      <c r="M180" s="217"/>
      <c r="N180" s="217"/>
      <c r="O180" s="217"/>
      <c r="P180" s="217"/>
      <c r="Q180" s="217"/>
      <c r="R180" s="217"/>
    </row>
    <row r="181" spans="2:18" s="142" customFormat="1" x14ac:dyDescent="0.25">
      <c r="B181" s="216"/>
      <c r="C181" s="216"/>
      <c r="D181" s="216"/>
      <c r="E181" s="216"/>
      <c r="F181" s="216"/>
      <c r="G181" s="216"/>
      <c r="H181" s="216"/>
      <c r="I181" s="232"/>
      <c r="J181" s="217"/>
      <c r="K181" s="160"/>
      <c r="L181" s="190"/>
      <c r="M181" s="217"/>
      <c r="N181" s="217"/>
      <c r="O181" s="217"/>
      <c r="P181" s="217"/>
      <c r="Q181" s="217"/>
      <c r="R181" s="217"/>
    </row>
    <row r="182" spans="2:18" s="142" customFormat="1" x14ac:dyDescent="0.25">
      <c r="B182" s="216"/>
      <c r="C182" s="216"/>
      <c r="D182" s="216"/>
      <c r="E182" s="216"/>
      <c r="F182" s="216"/>
      <c r="G182" s="216"/>
      <c r="H182" s="216"/>
      <c r="I182" s="232"/>
      <c r="J182" s="217"/>
      <c r="K182" s="160"/>
      <c r="L182" s="190"/>
      <c r="M182" s="217"/>
      <c r="N182" s="217"/>
      <c r="O182" s="217"/>
      <c r="P182" s="217"/>
      <c r="Q182" s="217"/>
      <c r="R182" s="217"/>
    </row>
    <row r="183" spans="2:18" s="142" customFormat="1" x14ac:dyDescent="0.25">
      <c r="B183" s="216"/>
      <c r="C183" s="216"/>
      <c r="D183" s="216"/>
      <c r="E183" s="216"/>
      <c r="F183" s="216"/>
      <c r="G183" s="216"/>
      <c r="H183" s="216"/>
      <c r="I183" s="232"/>
      <c r="J183" s="217"/>
      <c r="K183" s="160"/>
      <c r="L183" s="190"/>
      <c r="M183" s="217"/>
      <c r="N183" s="217"/>
      <c r="O183" s="217"/>
      <c r="P183" s="217"/>
      <c r="Q183" s="217"/>
      <c r="R183" s="217"/>
    </row>
    <row r="184" spans="2:18" s="142" customFormat="1" x14ac:dyDescent="0.25">
      <c r="B184" s="216"/>
      <c r="C184" s="216"/>
      <c r="D184" s="216"/>
      <c r="E184" s="216"/>
      <c r="F184" s="216"/>
      <c r="G184" s="216"/>
      <c r="H184" s="216"/>
      <c r="I184" s="232"/>
      <c r="J184" s="217"/>
      <c r="K184" s="160"/>
      <c r="L184" s="190"/>
      <c r="M184" s="217"/>
      <c r="N184" s="217"/>
      <c r="O184" s="217"/>
      <c r="P184" s="217"/>
      <c r="Q184" s="217"/>
      <c r="R184" s="217"/>
    </row>
    <row r="185" spans="2:18" s="142" customFormat="1" x14ac:dyDescent="0.25">
      <c r="B185" s="216"/>
      <c r="C185" s="216"/>
      <c r="D185" s="216"/>
      <c r="E185" s="216"/>
      <c r="F185" s="216"/>
      <c r="G185" s="216"/>
      <c r="H185" s="216"/>
      <c r="I185" s="232"/>
      <c r="J185" s="217"/>
      <c r="K185" s="160"/>
      <c r="L185" s="190"/>
      <c r="M185" s="217"/>
      <c r="N185" s="217"/>
      <c r="O185" s="217"/>
      <c r="P185" s="217"/>
      <c r="Q185" s="217"/>
      <c r="R185" s="217"/>
    </row>
    <row r="186" spans="2:18" s="142" customFormat="1" x14ac:dyDescent="0.25">
      <c r="B186" s="216"/>
      <c r="C186" s="216"/>
      <c r="D186" s="216"/>
      <c r="E186" s="216"/>
      <c r="F186" s="216"/>
      <c r="G186" s="216"/>
      <c r="H186" s="216"/>
      <c r="I186" s="232"/>
      <c r="J186" s="217"/>
      <c r="K186" s="160"/>
      <c r="L186" s="190"/>
      <c r="M186" s="217"/>
      <c r="N186" s="217"/>
      <c r="O186" s="217"/>
      <c r="P186" s="217"/>
      <c r="Q186" s="217"/>
      <c r="R186" s="217"/>
    </row>
    <row r="187" spans="2:18" s="142" customFormat="1" x14ac:dyDescent="0.25">
      <c r="B187" s="216"/>
      <c r="C187" s="216"/>
      <c r="D187" s="216"/>
      <c r="E187" s="216"/>
      <c r="F187" s="216"/>
      <c r="G187" s="216"/>
      <c r="H187" s="216"/>
      <c r="I187" s="232"/>
      <c r="J187" s="217"/>
      <c r="K187" s="160"/>
      <c r="L187" s="190"/>
      <c r="M187" s="217"/>
      <c r="N187" s="217"/>
      <c r="O187" s="217"/>
      <c r="P187" s="217"/>
      <c r="Q187" s="217"/>
      <c r="R187" s="217"/>
    </row>
    <row r="188" spans="2:18" s="142" customFormat="1" x14ac:dyDescent="0.25">
      <c r="B188" s="216"/>
      <c r="C188" s="216"/>
      <c r="D188" s="216"/>
      <c r="E188" s="216"/>
      <c r="F188" s="216"/>
      <c r="G188" s="216"/>
      <c r="H188" s="216"/>
      <c r="I188" s="232"/>
      <c r="J188" s="217"/>
      <c r="K188" s="160"/>
      <c r="L188" s="190"/>
      <c r="M188" s="217"/>
      <c r="N188" s="217"/>
      <c r="O188" s="217"/>
      <c r="P188" s="217"/>
      <c r="Q188" s="217"/>
      <c r="R188" s="217"/>
    </row>
    <row r="189" spans="2:18" s="142" customFormat="1" x14ac:dyDescent="0.25">
      <c r="B189" s="216"/>
      <c r="C189" s="216"/>
      <c r="D189" s="216"/>
      <c r="E189" s="216"/>
      <c r="F189" s="216"/>
      <c r="G189" s="216"/>
      <c r="H189" s="216"/>
      <c r="I189" s="232"/>
      <c r="J189" s="217"/>
      <c r="K189" s="160"/>
      <c r="L189" s="190"/>
      <c r="M189" s="217"/>
      <c r="N189" s="217"/>
      <c r="O189" s="217"/>
      <c r="P189" s="217"/>
      <c r="Q189" s="217"/>
      <c r="R189" s="217"/>
    </row>
    <row r="190" spans="2:18" s="142" customFormat="1" x14ac:dyDescent="0.25">
      <c r="B190" s="216"/>
      <c r="C190" s="216"/>
      <c r="D190" s="216"/>
      <c r="E190" s="216"/>
      <c r="F190" s="216"/>
      <c r="G190" s="216"/>
      <c r="H190" s="216"/>
      <c r="I190" s="232"/>
      <c r="J190" s="217"/>
      <c r="K190" s="160"/>
      <c r="L190" s="190"/>
      <c r="M190" s="217"/>
      <c r="N190" s="217"/>
      <c r="O190" s="217"/>
      <c r="P190" s="217"/>
      <c r="Q190" s="217"/>
      <c r="R190" s="217"/>
    </row>
    <row r="191" spans="2:18" s="142" customFormat="1" x14ac:dyDescent="0.25">
      <c r="B191" s="216"/>
      <c r="C191" s="216"/>
      <c r="D191" s="216"/>
      <c r="E191" s="216"/>
      <c r="F191" s="216"/>
      <c r="G191" s="216"/>
      <c r="H191" s="216"/>
      <c r="I191" s="232"/>
      <c r="J191" s="217"/>
      <c r="K191" s="160"/>
      <c r="L191" s="190"/>
      <c r="M191" s="217"/>
      <c r="N191" s="217"/>
      <c r="O191" s="217"/>
      <c r="P191" s="217"/>
      <c r="Q191" s="217"/>
      <c r="R191" s="217"/>
    </row>
    <row r="192" spans="2:18" s="142" customFormat="1" x14ac:dyDescent="0.25">
      <c r="B192" s="216"/>
      <c r="C192" s="216"/>
      <c r="D192" s="216"/>
      <c r="E192" s="216"/>
      <c r="F192" s="216"/>
      <c r="G192" s="216"/>
      <c r="H192" s="216"/>
      <c r="I192" s="232"/>
      <c r="J192" s="217"/>
      <c r="K192" s="160"/>
      <c r="L192" s="190"/>
      <c r="M192" s="217"/>
      <c r="N192" s="217"/>
      <c r="O192" s="217"/>
      <c r="P192" s="217"/>
      <c r="Q192" s="217"/>
      <c r="R192" s="217"/>
    </row>
    <row r="193" spans="2:18" s="142" customFormat="1" x14ac:dyDescent="0.25">
      <c r="B193" s="216"/>
      <c r="C193" s="216"/>
      <c r="D193" s="216"/>
      <c r="E193" s="216"/>
      <c r="F193" s="216"/>
      <c r="G193" s="216"/>
      <c r="H193" s="216"/>
      <c r="I193" s="232"/>
      <c r="J193" s="217"/>
      <c r="K193" s="160"/>
      <c r="L193" s="190"/>
      <c r="M193" s="217"/>
      <c r="N193" s="217"/>
      <c r="O193" s="217"/>
      <c r="P193" s="217"/>
      <c r="Q193" s="217"/>
      <c r="R193" s="217"/>
    </row>
    <row r="194" spans="2:18" s="142" customFormat="1" x14ac:dyDescent="0.25">
      <c r="B194" s="216"/>
      <c r="C194" s="216"/>
      <c r="D194" s="216"/>
      <c r="E194" s="216"/>
      <c r="F194" s="216"/>
      <c r="G194" s="216"/>
      <c r="H194" s="216"/>
      <c r="I194" s="232"/>
      <c r="J194" s="217"/>
      <c r="K194" s="160"/>
      <c r="L194" s="190"/>
      <c r="M194" s="217"/>
      <c r="N194" s="217"/>
      <c r="O194" s="217"/>
      <c r="P194" s="217"/>
      <c r="Q194" s="217"/>
      <c r="R194" s="217"/>
    </row>
    <row r="195" spans="2:18" s="142" customFormat="1" x14ac:dyDescent="0.25">
      <c r="B195" s="216"/>
      <c r="C195" s="216"/>
      <c r="D195" s="216"/>
      <c r="E195" s="216"/>
      <c r="F195" s="216"/>
      <c r="G195" s="216"/>
      <c r="H195" s="216"/>
      <c r="I195" s="232"/>
      <c r="J195" s="217"/>
      <c r="K195" s="160"/>
      <c r="L195" s="190"/>
      <c r="M195" s="217"/>
      <c r="N195" s="217"/>
      <c r="O195" s="217"/>
      <c r="P195" s="217"/>
      <c r="Q195" s="217"/>
      <c r="R195" s="217"/>
    </row>
    <row r="196" spans="2:18" s="142" customFormat="1" x14ac:dyDescent="0.25">
      <c r="B196" s="216"/>
      <c r="C196" s="216"/>
      <c r="D196" s="216"/>
      <c r="E196" s="216"/>
      <c r="F196" s="216"/>
      <c r="G196" s="216"/>
      <c r="H196" s="216"/>
      <c r="I196" s="232"/>
      <c r="J196" s="217"/>
      <c r="K196" s="160"/>
      <c r="L196" s="190"/>
      <c r="M196" s="217"/>
      <c r="N196" s="217"/>
      <c r="O196" s="217"/>
      <c r="P196" s="217"/>
      <c r="Q196" s="217"/>
      <c r="R196" s="217"/>
    </row>
    <row r="197" spans="2:18" s="142" customFormat="1" x14ac:dyDescent="0.25">
      <c r="B197" s="216"/>
      <c r="C197" s="216"/>
      <c r="D197" s="216"/>
      <c r="E197" s="216"/>
      <c r="F197" s="216"/>
      <c r="G197" s="216"/>
      <c r="H197" s="216"/>
      <c r="I197" s="232"/>
      <c r="J197" s="217"/>
      <c r="K197" s="160"/>
      <c r="L197" s="190"/>
      <c r="M197" s="217"/>
      <c r="N197" s="217"/>
      <c r="O197" s="217"/>
      <c r="P197" s="217"/>
      <c r="Q197" s="217"/>
      <c r="R197" s="217"/>
    </row>
    <row r="198" spans="2:18" s="142" customFormat="1" x14ac:dyDescent="0.25">
      <c r="B198" s="216"/>
      <c r="C198" s="216"/>
      <c r="D198" s="216"/>
      <c r="E198" s="216"/>
      <c r="F198" s="216"/>
      <c r="G198" s="216"/>
      <c r="H198" s="216"/>
      <c r="I198" s="232"/>
      <c r="J198" s="217"/>
      <c r="K198" s="160"/>
      <c r="L198" s="190"/>
      <c r="M198" s="217"/>
      <c r="N198" s="217"/>
      <c r="O198" s="217"/>
      <c r="P198" s="217"/>
      <c r="Q198" s="217"/>
      <c r="R198" s="217"/>
    </row>
    <row r="199" spans="2:18" s="142" customFormat="1" x14ac:dyDescent="0.25">
      <c r="B199" s="216"/>
      <c r="C199" s="216"/>
      <c r="D199" s="216"/>
      <c r="E199" s="216"/>
      <c r="F199" s="216"/>
      <c r="G199" s="216"/>
      <c r="H199" s="216"/>
      <c r="I199" s="232"/>
      <c r="J199" s="217"/>
      <c r="K199" s="160"/>
      <c r="L199" s="190"/>
      <c r="M199" s="217"/>
      <c r="N199" s="217"/>
      <c r="O199" s="217"/>
      <c r="P199" s="217"/>
      <c r="Q199" s="217"/>
      <c r="R199" s="217"/>
    </row>
    <row r="200" spans="2:18" s="142" customFormat="1" x14ac:dyDescent="0.25">
      <c r="B200" s="216"/>
      <c r="C200" s="216"/>
      <c r="D200" s="216"/>
      <c r="E200" s="216"/>
      <c r="F200" s="216"/>
      <c r="G200" s="216"/>
      <c r="H200" s="216"/>
      <c r="I200" s="232"/>
      <c r="J200" s="217"/>
      <c r="K200" s="160"/>
      <c r="L200" s="190"/>
      <c r="M200" s="217"/>
      <c r="N200" s="217"/>
      <c r="O200" s="217"/>
      <c r="P200" s="217"/>
      <c r="Q200" s="217"/>
      <c r="R200" s="217"/>
    </row>
    <row r="201" spans="2:18" s="142" customFormat="1" x14ac:dyDescent="0.25">
      <c r="B201" s="216"/>
      <c r="C201" s="216"/>
      <c r="D201" s="216"/>
      <c r="E201" s="216"/>
      <c r="F201" s="216"/>
      <c r="G201" s="216"/>
      <c r="H201" s="216"/>
      <c r="I201" s="232"/>
      <c r="J201" s="217"/>
      <c r="K201" s="160"/>
      <c r="L201" s="190"/>
      <c r="M201" s="217"/>
      <c r="N201" s="217"/>
      <c r="O201" s="217"/>
      <c r="P201" s="217"/>
      <c r="Q201" s="217"/>
      <c r="R201" s="217"/>
    </row>
    <row r="202" spans="2:18" s="142" customFormat="1" x14ac:dyDescent="0.25">
      <c r="B202" s="216"/>
      <c r="C202" s="216"/>
      <c r="D202" s="216"/>
      <c r="E202" s="216"/>
      <c r="F202" s="216"/>
      <c r="G202" s="216"/>
      <c r="H202" s="216"/>
      <c r="I202" s="232"/>
      <c r="J202" s="217"/>
      <c r="K202" s="160"/>
      <c r="L202" s="190"/>
      <c r="M202" s="217"/>
      <c r="N202" s="217"/>
      <c r="O202" s="217"/>
      <c r="P202" s="217"/>
      <c r="Q202" s="217"/>
      <c r="R202" s="217"/>
    </row>
    <row r="203" spans="2:18" s="142" customFormat="1" x14ac:dyDescent="0.25">
      <c r="B203" s="216"/>
      <c r="C203" s="216"/>
      <c r="D203" s="216"/>
      <c r="E203" s="216"/>
      <c r="F203" s="216"/>
      <c r="G203" s="216"/>
      <c r="H203" s="216"/>
      <c r="I203" s="232"/>
      <c r="J203" s="217"/>
      <c r="K203" s="160"/>
      <c r="L203" s="190"/>
      <c r="M203" s="217"/>
      <c r="N203" s="217"/>
      <c r="O203" s="217"/>
      <c r="P203" s="217"/>
      <c r="Q203" s="217"/>
      <c r="R203" s="217"/>
    </row>
    <row r="204" spans="2:18" s="142" customFormat="1" x14ac:dyDescent="0.25">
      <c r="B204" s="216"/>
      <c r="C204" s="216"/>
      <c r="D204" s="216"/>
      <c r="E204" s="216"/>
      <c r="F204" s="216"/>
      <c r="G204" s="216"/>
      <c r="H204" s="216"/>
      <c r="I204" s="232"/>
      <c r="J204" s="217"/>
      <c r="K204" s="160"/>
      <c r="L204" s="190"/>
      <c r="M204" s="217"/>
      <c r="N204" s="217"/>
      <c r="O204" s="217"/>
      <c r="P204" s="217"/>
      <c r="Q204" s="217"/>
      <c r="R204" s="217"/>
    </row>
    <row r="205" spans="2:18" s="142" customFormat="1" x14ac:dyDescent="0.25">
      <c r="B205" s="216"/>
      <c r="C205" s="216"/>
      <c r="D205" s="216"/>
      <c r="E205" s="216"/>
      <c r="F205" s="216"/>
      <c r="G205" s="216"/>
      <c r="H205" s="216"/>
      <c r="I205" s="232"/>
      <c r="J205" s="217"/>
      <c r="K205" s="160"/>
      <c r="L205" s="190"/>
      <c r="M205" s="217"/>
      <c r="N205" s="217"/>
      <c r="O205" s="217"/>
      <c r="P205" s="217"/>
      <c r="Q205" s="217"/>
      <c r="R205" s="217"/>
    </row>
    <row r="206" spans="2:18" s="142" customFormat="1" x14ac:dyDescent="0.25">
      <c r="B206" s="216"/>
      <c r="C206" s="216"/>
      <c r="D206" s="216"/>
      <c r="E206" s="216"/>
      <c r="F206" s="216"/>
      <c r="G206" s="216"/>
      <c r="H206" s="216"/>
      <c r="I206" s="232"/>
      <c r="J206" s="217"/>
      <c r="K206" s="160"/>
      <c r="L206" s="190"/>
      <c r="M206" s="217"/>
      <c r="N206" s="217"/>
      <c r="O206" s="217"/>
      <c r="P206" s="217"/>
      <c r="Q206" s="217"/>
      <c r="R206" s="217"/>
    </row>
    <row r="207" spans="2:18" s="142" customFormat="1" x14ac:dyDescent="0.25">
      <c r="B207" s="216"/>
      <c r="C207" s="216"/>
      <c r="D207" s="216"/>
      <c r="E207" s="216"/>
      <c r="F207" s="216"/>
      <c r="G207" s="216"/>
      <c r="H207" s="216"/>
      <c r="I207" s="232"/>
      <c r="J207" s="217"/>
      <c r="K207" s="160"/>
      <c r="L207" s="190"/>
      <c r="M207" s="217"/>
      <c r="N207" s="217"/>
      <c r="O207" s="217"/>
      <c r="P207" s="217"/>
      <c r="Q207" s="217"/>
      <c r="R207" s="217"/>
    </row>
    <row r="208" spans="2:18" s="142" customFormat="1" x14ac:dyDescent="0.25">
      <c r="B208" s="216"/>
      <c r="C208" s="216"/>
      <c r="D208" s="216"/>
      <c r="E208" s="216"/>
      <c r="F208" s="216"/>
      <c r="G208" s="216"/>
      <c r="H208" s="216"/>
      <c r="I208" s="232"/>
      <c r="J208" s="217"/>
      <c r="K208" s="160"/>
      <c r="L208" s="190"/>
      <c r="M208" s="217"/>
      <c r="N208" s="217"/>
      <c r="O208" s="217"/>
      <c r="P208" s="217"/>
      <c r="Q208" s="217"/>
      <c r="R208" s="217"/>
    </row>
    <row r="209" spans="2:18" s="142" customFormat="1" x14ac:dyDescent="0.25">
      <c r="B209" s="216"/>
      <c r="C209" s="216"/>
      <c r="D209" s="216"/>
      <c r="E209" s="216"/>
      <c r="F209" s="216"/>
      <c r="G209" s="216"/>
      <c r="H209" s="216"/>
      <c r="I209" s="232"/>
      <c r="J209" s="217"/>
      <c r="K209" s="160"/>
      <c r="L209" s="190"/>
      <c r="M209" s="217"/>
      <c r="N209" s="217"/>
      <c r="O209" s="217"/>
      <c r="P209" s="217"/>
      <c r="Q209" s="217"/>
      <c r="R209" s="217"/>
    </row>
    <row r="210" spans="2:18" s="142" customFormat="1" x14ac:dyDescent="0.25">
      <c r="B210" s="216"/>
      <c r="C210" s="216"/>
      <c r="D210" s="216"/>
      <c r="E210" s="216"/>
      <c r="F210" s="216"/>
      <c r="G210" s="216"/>
      <c r="H210" s="216"/>
      <c r="I210" s="232"/>
      <c r="J210" s="217"/>
      <c r="K210" s="160"/>
      <c r="L210" s="190"/>
      <c r="M210" s="217"/>
      <c r="N210" s="217"/>
      <c r="O210" s="217"/>
      <c r="P210" s="217"/>
      <c r="Q210" s="217"/>
      <c r="R210" s="217"/>
    </row>
    <row r="211" spans="2:18" s="142" customFormat="1" x14ac:dyDescent="0.25">
      <c r="B211" s="216"/>
      <c r="C211" s="216"/>
      <c r="D211" s="216"/>
      <c r="E211" s="216"/>
      <c r="F211" s="216"/>
      <c r="G211" s="216"/>
      <c r="H211" s="216"/>
      <c r="I211" s="232"/>
      <c r="J211" s="217"/>
      <c r="K211" s="160"/>
      <c r="L211" s="190"/>
      <c r="M211" s="217"/>
      <c r="N211" s="217"/>
      <c r="O211" s="217"/>
      <c r="P211" s="217"/>
      <c r="Q211" s="217"/>
      <c r="R211" s="217"/>
    </row>
    <row r="212" spans="2:18" s="142" customFormat="1" x14ac:dyDescent="0.25">
      <c r="B212" s="216"/>
      <c r="C212" s="216"/>
      <c r="D212" s="216"/>
      <c r="E212" s="216"/>
      <c r="F212" s="216"/>
      <c r="G212" s="216"/>
      <c r="H212" s="216"/>
      <c r="I212" s="232"/>
      <c r="J212" s="217"/>
      <c r="K212" s="160"/>
      <c r="L212" s="190"/>
      <c r="M212" s="217"/>
      <c r="N212" s="217"/>
      <c r="O212" s="217"/>
      <c r="P212" s="217"/>
      <c r="Q212" s="217"/>
      <c r="R212" s="217"/>
    </row>
    <row r="213" spans="2:18" s="142" customFormat="1" x14ac:dyDescent="0.25">
      <c r="B213" s="216"/>
      <c r="C213" s="216"/>
      <c r="D213" s="216"/>
      <c r="E213" s="216"/>
      <c r="F213" s="216"/>
      <c r="G213" s="216"/>
      <c r="H213" s="216"/>
      <c r="I213" s="232"/>
      <c r="J213" s="217"/>
      <c r="K213" s="160"/>
      <c r="L213" s="190"/>
      <c r="M213" s="217"/>
      <c r="N213" s="217"/>
      <c r="O213" s="217"/>
      <c r="P213" s="217"/>
      <c r="Q213" s="217"/>
      <c r="R213" s="217"/>
    </row>
    <row r="214" spans="2:18" s="142" customFormat="1" x14ac:dyDescent="0.25">
      <c r="B214" s="216"/>
      <c r="C214" s="216"/>
      <c r="D214" s="216"/>
      <c r="E214" s="216"/>
      <c r="F214" s="216"/>
      <c r="G214" s="216"/>
      <c r="H214" s="216"/>
      <c r="I214" s="232"/>
      <c r="J214" s="217"/>
      <c r="K214" s="160"/>
      <c r="L214" s="190"/>
      <c r="M214" s="217"/>
      <c r="N214" s="217"/>
      <c r="O214" s="217"/>
      <c r="P214" s="217"/>
      <c r="Q214" s="217"/>
      <c r="R214" s="217"/>
    </row>
    <row r="215" spans="2:18" s="142" customFormat="1" x14ac:dyDescent="0.25">
      <c r="B215" s="216"/>
      <c r="C215" s="216"/>
      <c r="D215" s="216"/>
      <c r="E215" s="216"/>
      <c r="F215" s="216"/>
      <c r="G215" s="216"/>
      <c r="H215" s="216"/>
      <c r="I215" s="232"/>
      <c r="J215" s="217"/>
      <c r="K215" s="160"/>
      <c r="L215" s="190"/>
      <c r="M215" s="217"/>
      <c r="N215" s="217"/>
      <c r="O215" s="217"/>
      <c r="P215" s="217"/>
      <c r="Q215" s="217"/>
      <c r="R215" s="217"/>
    </row>
    <row r="216" spans="2:18" s="142" customFormat="1" x14ac:dyDescent="0.25">
      <c r="B216" s="216"/>
      <c r="C216" s="216"/>
      <c r="D216" s="216"/>
      <c r="E216" s="216"/>
      <c r="F216" s="216"/>
      <c r="G216" s="216"/>
      <c r="H216" s="216"/>
      <c r="I216" s="232"/>
      <c r="J216" s="217"/>
      <c r="K216" s="160"/>
      <c r="L216" s="190"/>
      <c r="M216" s="217"/>
      <c r="N216" s="217"/>
      <c r="O216" s="217"/>
      <c r="P216" s="217"/>
      <c r="Q216" s="217"/>
      <c r="R216" s="217"/>
    </row>
    <row r="217" spans="2:18" s="142" customFormat="1" x14ac:dyDescent="0.25">
      <c r="B217" s="216"/>
      <c r="C217" s="216"/>
      <c r="D217" s="216"/>
      <c r="E217" s="216"/>
      <c r="F217" s="216"/>
      <c r="G217" s="216"/>
      <c r="H217" s="216"/>
      <c r="I217" s="232"/>
      <c r="J217" s="217"/>
      <c r="K217" s="160"/>
      <c r="L217" s="190"/>
      <c r="M217" s="217"/>
      <c r="N217" s="217"/>
      <c r="O217" s="217"/>
      <c r="P217" s="217"/>
      <c r="Q217" s="217"/>
      <c r="R217" s="217"/>
    </row>
    <row r="218" spans="2:18" s="142" customFormat="1" x14ac:dyDescent="0.25">
      <c r="B218" s="216"/>
      <c r="C218" s="216"/>
      <c r="D218" s="216"/>
      <c r="E218" s="216"/>
      <c r="F218" s="216"/>
      <c r="G218" s="216"/>
      <c r="H218" s="216"/>
      <c r="I218" s="232"/>
      <c r="J218" s="217"/>
      <c r="K218" s="160"/>
      <c r="L218" s="190"/>
      <c r="M218" s="217"/>
      <c r="N218" s="217"/>
      <c r="O218" s="217"/>
      <c r="P218" s="217"/>
      <c r="Q218" s="217"/>
      <c r="R218" s="217"/>
    </row>
    <row r="219" spans="2:18" s="142" customFormat="1" x14ac:dyDescent="0.25">
      <c r="B219" s="216"/>
      <c r="C219" s="216"/>
      <c r="D219" s="216"/>
      <c r="E219" s="216"/>
      <c r="F219" s="216"/>
      <c r="G219" s="216"/>
      <c r="H219" s="216"/>
      <c r="I219" s="232"/>
      <c r="J219" s="217"/>
      <c r="K219" s="160"/>
      <c r="L219" s="190"/>
      <c r="M219" s="217"/>
      <c r="N219" s="217"/>
      <c r="O219" s="217"/>
      <c r="P219" s="217"/>
      <c r="Q219" s="217"/>
      <c r="R219" s="217"/>
    </row>
    <row r="220" spans="2:18" s="142" customFormat="1" x14ac:dyDescent="0.25">
      <c r="B220" s="216"/>
      <c r="C220" s="216"/>
      <c r="D220" s="216"/>
      <c r="E220" s="216"/>
      <c r="F220" s="216"/>
      <c r="G220" s="216"/>
      <c r="H220" s="216"/>
      <c r="I220" s="232"/>
      <c r="J220" s="217"/>
      <c r="K220" s="160"/>
      <c r="L220" s="190"/>
      <c r="M220" s="217"/>
      <c r="N220" s="217"/>
      <c r="O220" s="217"/>
      <c r="P220" s="217"/>
      <c r="Q220" s="217"/>
      <c r="R220" s="217"/>
    </row>
    <row r="221" spans="2:18" s="142" customFormat="1" x14ac:dyDescent="0.25">
      <c r="B221" s="216"/>
      <c r="C221" s="216"/>
      <c r="D221" s="216"/>
      <c r="E221" s="216"/>
      <c r="F221" s="216"/>
      <c r="G221" s="216"/>
      <c r="H221" s="216"/>
      <c r="I221" s="232"/>
      <c r="J221" s="217"/>
      <c r="K221" s="160"/>
      <c r="L221" s="190"/>
      <c r="M221" s="217"/>
      <c r="N221" s="217"/>
      <c r="O221" s="217"/>
      <c r="P221" s="217"/>
      <c r="Q221" s="217"/>
      <c r="R221" s="217"/>
    </row>
    <row r="222" spans="2:18" s="142" customFormat="1" x14ac:dyDescent="0.25">
      <c r="B222" s="216"/>
      <c r="C222" s="216"/>
      <c r="D222" s="216"/>
      <c r="E222" s="216"/>
      <c r="F222" s="216"/>
      <c r="G222" s="216"/>
      <c r="H222" s="216"/>
      <c r="I222" s="232"/>
      <c r="J222" s="217"/>
      <c r="K222" s="160"/>
      <c r="L222" s="190"/>
      <c r="M222" s="217"/>
      <c r="N222" s="217"/>
      <c r="O222" s="217"/>
      <c r="P222" s="217"/>
      <c r="Q222" s="217"/>
      <c r="R222" s="217"/>
    </row>
    <row r="223" spans="2:18" s="142" customFormat="1" x14ac:dyDescent="0.25">
      <c r="B223" s="216"/>
      <c r="C223" s="216"/>
      <c r="D223" s="216"/>
      <c r="E223" s="216"/>
      <c r="F223" s="216"/>
      <c r="G223" s="216"/>
      <c r="H223" s="216"/>
      <c r="I223" s="232"/>
      <c r="J223" s="217"/>
      <c r="K223" s="160"/>
      <c r="L223" s="190"/>
      <c r="M223" s="217"/>
      <c r="N223" s="217"/>
      <c r="O223" s="217"/>
      <c r="P223" s="217"/>
      <c r="Q223" s="217"/>
      <c r="R223" s="217"/>
    </row>
    <row r="224" spans="2:18" s="142" customFormat="1" x14ac:dyDescent="0.25">
      <c r="B224" s="216"/>
      <c r="C224" s="216"/>
      <c r="D224" s="216"/>
      <c r="E224" s="216"/>
      <c r="F224" s="216"/>
      <c r="G224" s="216"/>
      <c r="H224" s="216"/>
      <c r="I224" s="232"/>
      <c r="J224" s="217"/>
      <c r="K224" s="160"/>
      <c r="L224" s="190"/>
      <c r="M224" s="217"/>
      <c r="N224" s="217"/>
      <c r="O224" s="217"/>
      <c r="P224" s="217"/>
      <c r="Q224" s="217"/>
      <c r="R224" s="217"/>
    </row>
    <row r="225" spans="2:18" s="142" customFormat="1" x14ac:dyDescent="0.25">
      <c r="B225" s="216"/>
      <c r="C225" s="216"/>
      <c r="D225" s="216"/>
      <c r="E225" s="216"/>
      <c r="F225" s="216"/>
      <c r="G225" s="216"/>
      <c r="H225" s="216"/>
      <c r="I225" s="232"/>
      <c r="J225" s="217"/>
      <c r="K225" s="160"/>
      <c r="L225" s="190"/>
      <c r="M225" s="217"/>
      <c r="N225" s="217"/>
      <c r="O225" s="217"/>
      <c r="P225" s="217"/>
      <c r="Q225" s="217"/>
      <c r="R225" s="217"/>
    </row>
    <row r="226" spans="2:18" s="142" customFormat="1" x14ac:dyDescent="0.25">
      <c r="B226" s="216"/>
      <c r="C226" s="216"/>
      <c r="D226" s="216"/>
      <c r="E226" s="216"/>
      <c r="F226" s="216"/>
      <c r="G226" s="216"/>
      <c r="H226" s="216"/>
      <c r="I226" s="232"/>
      <c r="J226" s="217"/>
      <c r="K226" s="160"/>
      <c r="L226" s="190"/>
      <c r="M226" s="217"/>
      <c r="N226" s="217"/>
      <c r="O226" s="217"/>
      <c r="P226" s="217"/>
      <c r="Q226" s="217"/>
      <c r="R226" s="217"/>
    </row>
    <row r="227" spans="2:18" s="142" customFormat="1" x14ac:dyDescent="0.25">
      <c r="B227" s="216"/>
      <c r="C227" s="216"/>
      <c r="D227" s="216"/>
      <c r="E227" s="216"/>
      <c r="F227" s="216"/>
      <c r="G227" s="216"/>
      <c r="H227" s="216"/>
      <c r="I227" s="232"/>
      <c r="J227" s="217"/>
      <c r="K227" s="160"/>
      <c r="L227" s="190"/>
      <c r="M227" s="217"/>
      <c r="N227" s="217"/>
      <c r="O227" s="217"/>
      <c r="P227" s="217"/>
      <c r="Q227" s="217"/>
      <c r="R227" s="217"/>
    </row>
    <row r="228" spans="2:18" s="142" customFormat="1" x14ac:dyDescent="0.25">
      <c r="B228" s="216"/>
      <c r="C228" s="216"/>
      <c r="D228" s="216"/>
      <c r="E228" s="216"/>
      <c r="F228" s="216"/>
      <c r="G228" s="216"/>
      <c r="H228" s="216"/>
      <c r="I228" s="232"/>
      <c r="J228" s="217"/>
      <c r="K228" s="160"/>
      <c r="L228" s="190"/>
      <c r="M228" s="217"/>
      <c r="N228" s="217"/>
      <c r="O228" s="217"/>
      <c r="P228" s="217"/>
      <c r="Q228" s="217"/>
      <c r="R228" s="217"/>
    </row>
    <row r="229" spans="2:18" s="142" customFormat="1" x14ac:dyDescent="0.25">
      <c r="B229" s="216"/>
      <c r="C229" s="216"/>
      <c r="D229" s="216"/>
      <c r="E229" s="216"/>
      <c r="F229" s="216"/>
      <c r="G229" s="216"/>
      <c r="H229" s="216"/>
      <c r="I229" s="232"/>
      <c r="J229" s="217"/>
      <c r="K229" s="160"/>
      <c r="L229" s="190"/>
      <c r="M229" s="217"/>
      <c r="N229" s="217"/>
      <c r="O229" s="217"/>
      <c r="P229" s="217"/>
      <c r="Q229" s="217"/>
      <c r="R229" s="217"/>
    </row>
    <row r="230" spans="2:18" s="142" customFormat="1" x14ac:dyDescent="0.25">
      <c r="B230" s="216"/>
      <c r="C230" s="216"/>
      <c r="D230" s="216"/>
      <c r="E230" s="216"/>
      <c r="F230" s="216"/>
      <c r="G230" s="216"/>
      <c r="H230" s="216"/>
      <c r="I230" s="232"/>
      <c r="J230" s="217"/>
      <c r="K230" s="160"/>
      <c r="L230" s="190"/>
      <c r="M230" s="217"/>
      <c r="N230" s="217"/>
      <c r="O230" s="217"/>
      <c r="P230" s="217"/>
      <c r="Q230" s="217"/>
      <c r="R230" s="217"/>
    </row>
    <row r="231" spans="2:18" s="142" customFormat="1" x14ac:dyDescent="0.25">
      <c r="B231" s="216"/>
      <c r="C231" s="216"/>
      <c r="D231" s="216"/>
      <c r="E231" s="216"/>
      <c r="F231" s="216"/>
      <c r="G231" s="216"/>
      <c r="H231" s="216"/>
      <c r="I231" s="232"/>
      <c r="J231" s="217"/>
      <c r="K231" s="160"/>
      <c r="L231" s="190"/>
      <c r="M231" s="217"/>
      <c r="N231" s="217"/>
      <c r="O231" s="217"/>
      <c r="P231" s="217"/>
      <c r="Q231" s="217"/>
      <c r="R231" s="217"/>
    </row>
    <row r="232" spans="2:18" s="142" customFormat="1" x14ac:dyDescent="0.25">
      <c r="B232" s="216"/>
      <c r="C232" s="216"/>
      <c r="D232" s="216"/>
      <c r="E232" s="216"/>
      <c r="F232" s="216"/>
      <c r="G232" s="216"/>
      <c r="H232" s="216"/>
      <c r="I232" s="232"/>
      <c r="J232" s="217"/>
      <c r="K232" s="160"/>
      <c r="L232" s="190"/>
      <c r="M232" s="217"/>
      <c r="N232" s="217"/>
      <c r="O232" s="217"/>
      <c r="P232" s="217"/>
      <c r="Q232" s="217"/>
      <c r="R232" s="217"/>
    </row>
    <row r="233" spans="2:18" s="142" customFormat="1" x14ac:dyDescent="0.25">
      <c r="B233" s="216"/>
      <c r="C233" s="216"/>
      <c r="D233" s="216"/>
      <c r="E233" s="216"/>
      <c r="F233" s="216"/>
      <c r="G233" s="216"/>
      <c r="H233" s="216"/>
      <c r="I233" s="232"/>
      <c r="J233" s="217"/>
      <c r="K233" s="160"/>
      <c r="L233" s="190"/>
      <c r="M233" s="217"/>
      <c r="N233" s="217"/>
      <c r="O233" s="217"/>
      <c r="P233" s="217"/>
      <c r="Q233" s="217"/>
      <c r="R233" s="217"/>
    </row>
    <row r="234" spans="2:18" s="142" customFormat="1" x14ac:dyDescent="0.25">
      <c r="B234" s="216"/>
      <c r="C234" s="216"/>
      <c r="D234" s="216"/>
      <c r="E234" s="216"/>
      <c r="F234" s="216"/>
      <c r="G234" s="216"/>
      <c r="H234" s="216"/>
      <c r="I234" s="232"/>
      <c r="J234" s="217"/>
      <c r="K234" s="160"/>
      <c r="L234" s="190"/>
      <c r="M234" s="217"/>
      <c r="N234" s="217"/>
      <c r="O234" s="217"/>
      <c r="P234" s="217"/>
      <c r="Q234" s="217"/>
      <c r="R234" s="217"/>
    </row>
    <row r="235" spans="2:18" s="142" customFormat="1" x14ac:dyDescent="0.25">
      <c r="B235" s="216"/>
      <c r="C235" s="216"/>
      <c r="D235" s="216"/>
      <c r="E235" s="216"/>
      <c r="F235" s="216"/>
      <c r="G235" s="216"/>
      <c r="H235" s="216"/>
      <c r="I235" s="232"/>
      <c r="J235" s="217"/>
      <c r="K235" s="160"/>
      <c r="L235" s="190"/>
      <c r="M235" s="217"/>
      <c r="N235" s="217"/>
      <c r="O235" s="217"/>
      <c r="P235" s="217"/>
      <c r="Q235" s="217"/>
      <c r="R235" s="217"/>
    </row>
    <row r="236" spans="2:18" s="142" customFormat="1" x14ac:dyDescent="0.25">
      <c r="B236" s="216"/>
      <c r="C236" s="216"/>
      <c r="D236" s="216"/>
      <c r="E236" s="216"/>
      <c r="F236" s="216"/>
      <c r="G236" s="216"/>
      <c r="H236" s="216"/>
      <c r="I236" s="232"/>
      <c r="J236" s="217"/>
      <c r="K236" s="160"/>
      <c r="L236" s="190"/>
      <c r="M236" s="217"/>
      <c r="N236" s="217"/>
      <c r="O236" s="217"/>
      <c r="P236" s="217"/>
      <c r="Q236" s="217"/>
      <c r="R236" s="217"/>
    </row>
    <row r="237" spans="2:18" s="142" customFormat="1" x14ac:dyDescent="0.25">
      <c r="B237" s="216"/>
      <c r="C237" s="216"/>
      <c r="D237" s="216"/>
      <c r="E237" s="216"/>
      <c r="F237" s="216"/>
      <c r="G237" s="216"/>
      <c r="H237" s="216"/>
      <c r="I237" s="232"/>
      <c r="J237" s="217"/>
      <c r="K237" s="160"/>
      <c r="L237" s="190"/>
      <c r="M237" s="217"/>
      <c r="N237" s="217"/>
      <c r="O237" s="217"/>
      <c r="P237" s="217"/>
      <c r="Q237" s="217"/>
      <c r="R237" s="217"/>
    </row>
    <row r="238" spans="2:18" s="142" customFormat="1" x14ac:dyDescent="0.25">
      <c r="B238" s="216"/>
      <c r="C238" s="216"/>
      <c r="D238" s="216"/>
      <c r="E238" s="216"/>
      <c r="F238" s="216"/>
      <c r="G238" s="216"/>
      <c r="H238" s="216"/>
      <c r="I238" s="232"/>
      <c r="J238" s="217"/>
      <c r="K238" s="160"/>
      <c r="L238" s="190"/>
      <c r="M238" s="217"/>
      <c r="N238" s="217"/>
      <c r="O238" s="217"/>
      <c r="P238" s="217"/>
      <c r="Q238" s="217"/>
      <c r="R238" s="217"/>
    </row>
    <row r="239" spans="2:18" s="142" customFormat="1" x14ac:dyDescent="0.25">
      <c r="B239" s="216"/>
      <c r="C239" s="216"/>
      <c r="D239" s="216"/>
      <c r="E239" s="216"/>
      <c r="F239" s="216"/>
      <c r="G239" s="216"/>
      <c r="H239" s="216"/>
      <c r="I239" s="232"/>
      <c r="J239" s="217"/>
      <c r="K239" s="160"/>
      <c r="L239" s="190"/>
      <c r="M239" s="217"/>
      <c r="N239" s="217"/>
      <c r="O239" s="217"/>
      <c r="P239" s="217"/>
      <c r="Q239" s="217"/>
      <c r="R239" s="217"/>
    </row>
    <row r="240" spans="2:18" s="142" customFormat="1" x14ac:dyDescent="0.25">
      <c r="B240" s="216"/>
      <c r="C240" s="216"/>
      <c r="D240" s="216"/>
      <c r="E240" s="216"/>
      <c r="F240" s="216"/>
      <c r="G240" s="216"/>
      <c r="H240" s="216"/>
      <c r="I240" s="232"/>
      <c r="J240" s="217"/>
      <c r="K240" s="160"/>
      <c r="L240" s="190"/>
      <c r="M240" s="217"/>
      <c r="N240" s="217"/>
      <c r="O240" s="217"/>
      <c r="P240" s="217"/>
      <c r="Q240" s="217"/>
      <c r="R240" s="217"/>
    </row>
    <row r="241" spans="2:18" s="142" customFormat="1" x14ac:dyDescent="0.25">
      <c r="B241" s="216"/>
      <c r="C241" s="216"/>
      <c r="D241" s="216"/>
      <c r="E241" s="216"/>
      <c r="F241" s="216"/>
      <c r="G241" s="216"/>
      <c r="H241" s="216"/>
      <c r="I241" s="232"/>
      <c r="J241" s="217"/>
      <c r="K241" s="160"/>
      <c r="L241" s="190"/>
      <c r="M241" s="217"/>
      <c r="N241" s="217"/>
      <c r="O241" s="217"/>
      <c r="P241" s="217"/>
      <c r="Q241" s="217"/>
      <c r="R241" s="217"/>
    </row>
    <row r="242" spans="2:18" s="142" customFormat="1" x14ac:dyDescent="0.25">
      <c r="B242" s="216"/>
      <c r="C242" s="216"/>
      <c r="D242" s="216"/>
      <c r="E242" s="216"/>
      <c r="F242" s="216"/>
      <c r="G242" s="216"/>
      <c r="H242" s="216"/>
      <c r="I242" s="232"/>
      <c r="J242" s="217"/>
      <c r="K242" s="160"/>
      <c r="L242" s="190"/>
      <c r="M242" s="217"/>
      <c r="N242" s="217"/>
      <c r="O242" s="217"/>
      <c r="P242" s="217"/>
      <c r="Q242" s="217"/>
      <c r="R242" s="217"/>
    </row>
    <row r="243" spans="2:18" s="142" customFormat="1" x14ac:dyDescent="0.25">
      <c r="B243" s="216"/>
      <c r="C243" s="216"/>
      <c r="D243" s="216"/>
      <c r="E243" s="216"/>
      <c r="F243" s="216"/>
      <c r="G243" s="216"/>
      <c r="H243" s="216"/>
      <c r="I243" s="232"/>
      <c r="J243" s="217"/>
      <c r="K243" s="160"/>
      <c r="L243" s="190"/>
      <c r="M243" s="217"/>
      <c r="N243" s="217"/>
      <c r="O243" s="217"/>
      <c r="P243" s="217"/>
      <c r="Q243" s="217"/>
      <c r="R243" s="217"/>
    </row>
    <row r="244" spans="2:18" s="142" customFormat="1" x14ac:dyDescent="0.25">
      <c r="B244" s="216"/>
      <c r="C244" s="216"/>
      <c r="D244" s="216"/>
      <c r="E244" s="216"/>
      <c r="F244" s="216"/>
      <c r="G244" s="216"/>
      <c r="H244" s="216"/>
      <c r="I244" s="232"/>
      <c r="J244" s="217"/>
      <c r="K244" s="160"/>
      <c r="L244" s="190"/>
      <c r="M244" s="217"/>
      <c r="N244" s="217"/>
      <c r="O244" s="217"/>
      <c r="P244" s="217"/>
      <c r="Q244" s="217"/>
      <c r="R244" s="217"/>
    </row>
    <row r="245" spans="2:18" s="142" customFormat="1" x14ac:dyDescent="0.25">
      <c r="B245" s="216"/>
      <c r="C245" s="216"/>
      <c r="D245" s="216"/>
      <c r="E245" s="216"/>
      <c r="F245" s="216"/>
      <c r="G245" s="216"/>
      <c r="H245" s="216"/>
      <c r="I245" s="232"/>
      <c r="J245" s="217"/>
      <c r="K245" s="160"/>
      <c r="L245" s="190"/>
      <c r="M245" s="217"/>
      <c r="N245" s="217"/>
      <c r="O245" s="217"/>
      <c r="P245" s="217"/>
      <c r="Q245" s="217"/>
      <c r="R245" s="217"/>
    </row>
    <row r="246" spans="2:18" s="142" customFormat="1" x14ac:dyDescent="0.25">
      <c r="B246" s="216"/>
      <c r="C246" s="216"/>
      <c r="D246" s="216"/>
      <c r="E246" s="216"/>
      <c r="F246" s="216"/>
      <c r="G246" s="216"/>
      <c r="H246" s="216"/>
      <c r="I246" s="232"/>
      <c r="J246" s="217"/>
      <c r="K246" s="160"/>
      <c r="L246" s="190"/>
      <c r="M246" s="217"/>
      <c r="N246" s="217"/>
      <c r="O246" s="217"/>
      <c r="P246" s="217"/>
      <c r="Q246" s="217"/>
      <c r="R246" s="217"/>
    </row>
    <row r="247" spans="2:18" s="142" customFormat="1" x14ac:dyDescent="0.25">
      <c r="B247" s="216"/>
      <c r="C247" s="216"/>
      <c r="D247" s="216"/>
      <c r="E247" s="216"/>
      <c r="F247" s="216"/>
      <c r="G247" s="216"/>
      <c r="H247" s="216"/>
      <c r="I247" s="232"/>
      <c r="J247" s="217"/>
      <c r="K247" s="160"/>
      <c r="L247" s="190"/>
      <c r="M247" s="217"/>
      <c r="N247" s="217"/>
      <c r="O247" s="217"/>
      <c r="P247" s="217"/>
      <c r="Q247" s="217"/>
      <c r="R247" s="217"/>
    </row>
    <row r="248" spans="2:18" s="142" customFormat="1" x14ac:dyDescent="0.25">
      <c r="B248" s="216"/>
      <c r="C248" s="216"/>
      <c r="D248" s="216"/>
      <c r="E248" s="216"/>
      <c r="F248" s="216"/>
      <c r="G248" s="216"/>
      <c r="H248" s="216"/>
      <c r="I248" s="232"/>
      <c r="J248" s="217"/>
      <c r="K248" s="160"/>
      <c r="L248" s="190"/>
      <c r="M248" s="217"/>
      <c r="N248" s="217"/>
      <c r="O248" s="217"/>
      <c r="P248" s="217"/>
      <c r="Q248" s="217"/>
      <c r="R248" s="217"/>
    </row>
    <row r="249" spans="2:18" s="142" customFormat="1" x14ac:dyDescent="0.25">
      <c r="B249" s="216"/>
      <c r="C249" s="216"/>
      <c r="D249" s="216"/>
      <c r="E249" s="216"/>
      <c r="F249" s="216"/>
      <c r="G249" s="216"/>
      <c r="H249" s="216"/>
      <c r="I249" s="232"/>
      <c r="J249" s="217"/>
      <c r="K249" s="160"/>
      <c r="L249" s="190"/>
      <c r="M249" s="217"/>
      <c r="N249" s="217"/>
      <c r="O249" s="217"/>
      <c r="P249" s="217"/>
      <c r="Q249" s="217"/>
      <c r="R249" s="217"/>
    </row>
    <row r="250" spans="2:18" s="142" customFormat="1" x14ac:dyDescent="0.25">
      <c r="B250" s="216"/>
      <c r="C250" s="216"/>
      <c r="D250" s="216"/>
      <c r="E250" s="216"/>
      <c r="F250" s="216"/>
      <c r="G250" s="216"/>
      <c r="H250" s="216"/>
      <c r="I250" s="232"/>
      <c r="J250" s="217"/>
      <c r="K250" s="160"/>
      <c r="L250" s="190"/>
      <c r="M250" s="217"/>
      <c r="N250" s="217"/>
      <c r="O250" s="217"/>
      <c r="P250" s="217"/>
      <c r="Q250" s="217"/>
      <c r="R250" s="217"/>
    </row>
    <row r="251" spans="2:18" s="142" customFormat="1" x14ac:dyDescent="0.25">
      <c r="B251" s="216"/>
      <c r="C251" s="216"/>
      <c r="D251" s="216"/>
      <c r="E251" s="216"/>
      <c r="F251" s="216"/>
      <c r="G251" s="216"/>
      <c r="H251" s="216"/>
      <c r="I251" s="232"/>
      <c r="J251" s="217"/>
      <c r="K251" s="160"/>
      <c r="L251" s="190"/>
      <c r="M251" s="217"/>
      <c r="N251" s="217"/>
      <c r="O251" s="217"/>
      <c r="P251" s="217"/>
      <c r="Q251" s="217"/>
      <c r="R251" s="217"/>
    </row>
    <row r="252" spans="2:18" s="142" customFormat="1" x14ac:dyDescent="0.25">
      <c r="B252" s="216"/>
      <c r="C252" s="216"/>
      <c r="D252" s="216"/>
      <c r="E252" s="216"/>
      <c r="F252" s="216"/>
      <c r="G252" s="216"/>
      <c r="H252" s="216"/>
      <c r="I252" s="232"/>
      <c r="J252" s="217"/>
      <c r="K252" s="160"/>
      <c r="L252" s="190"/>
      <c r="M252" s="217"/>
      <c r="N252" s="217"/>
      <c r="O252" s="217"/>
      <c r="P252" s="217"/>
      <c r="Q252" s="217"/>
      <c r="R252" s="217"/>
    </row>
    <row r="253" spans="2:18" s="142" customFormat="1" x14ac:dyDescent="0.25">
      <c r="B253" s="216"/>
      <c r="C253" s="216"/>
      <c r="D253" s="216"/>
      <c r="E253" s="216"/>
      <c r="F253" s="216"/>
      <c r="G253" s="216"/>
      <c r="H253" s="216"/>
      <c r="I253" s="232"/>
      <c r="J253" s="217"/>
      <c r="K253" s="160"/>
      <c r="L253" s="190"/>
      <c r="M253" s="217"/>
      <c r="N253" s="217"/>
      <c r="O253" s="217"/>
      <c r="P253" s="217"/>
      <c r="Q253" s="217"/>
      <c r="R253" s="217"/>
    </row>
    <row r="254" spans="2:18" s="142" customFormat="1" x14ac:dyDescent="0.25">
      <c r="B254" s="216"/>
      <c r="C254" s="216"/>
      <c r="D254" s="216"/>
      <c r="E254" s="216"/>
      <c r="F254" s="216"/>
      <c r="G254" s="216"/>
      <c r="H254" s="216"/>
      <c r="I254" s="232"/>
      <c r="J254" s="217"/>
      <c r="K254" s="160"/>
      <c r="L254" s="190"/>
      <c r="M254" s="217"/>
      <c r="N254" s="217"/>
      <c r="O254" s="217"/>
      <c r="P254" s="217"/>
      <c r="Q254" s="217"/>
      <c r="R254" s="217"/>
    </row>
    <row r="255" spans="2:18" s="142" customFormat="1" x14ac:dyDescent="0.25">
      <c r="B255" s="216"/>
      <c r="C255" s="216"/>
      <c r="D255" s="216"/>
      <c r="E255" s="216"/>
      <c r="F255" s="216"/>
      <c r="G255" s="216"/>
      <c r="H255" s="216"/>
      <c r="I255" s="232"/>
      <c r="J255" s="217"/>
      <c r="K255" s="160"/>
      <c r="L255" s="190"/>
      <c r="M255" s="217"/>
      <c r="N255" s="217"/>
      <c r="O255" s="217"/>
      <c r="P255" s="217"/>
      <c r="Q255" s="217"/>
      <c r="R255" s="217"/>
    </row>
    <row r="256" spans="2:18" s="142" customFormat="1" x14ac:dyDescent="0.25">
      <c r="B256" s="216"/>
      <c r="C256" s="216"/>
      <c r="D256" s="216"/>
      <c r="E256" s="216"/>
      <c r="F256" s="216"/>
      <c r="G256" s="216"/>
      <c r="H256" s="216"/>
      <c r="I256" s="232"/>
      <c r="J256" s="217"/>
      <c r="K256" s="160"/>
      <c r="L256" s="190"/>
      <c r="M256" s="217"/>
      <c r="N256" s="217"/>
      <c r="O256" s="217"/>
      <c r="P256" s="217"/>
      <c r="Q256" s="217"/>
      <c r="R256" s="217"/>
    </row>
    <row r="257" spans="2:18" s="142" customFormat="1" x14ac:dyDescent="0.25">
      <c r="B257" s="216"/>
      <c r="C257" s="216"/>
      <c r="D257" s="216"/>
      <c r="E257" s="216"/>
      <c r="F257" s="216"/>
      <c r="G257" s="216"/>
      <c r="H257" s="216"/>
      <c r="I257" s="232"/>
      <c r="J257" s="217"/>
      <c r="K257" s="160"/>
      <c r="L257" s="190"/>
      <c r="M257" s="217"/>
      <c r="N257" s="217"/>
      <c r="O257" s="217"/>
      <c r="P257" s="217"/>
      <c r="Q257" s="217"/>
      <c r="R257" s="217"/>
    </row>
    <row r="258" spans="2:18" s="142" customFormat="1" x14ac:dyDescent="0.25">
      <c r="B258" s="216"/>
      <c r="C258" s="216"/>
      <c r="D258" s="216"/>
      <c r="E258" s="216"/>
      <c r="F258" s="216"/>
      <c r="G258" s="216"/>
      <c r="H258" s="216"/>
      <c r="I258" s="232"/>
      <c r="J258" s="217"/>
      <c r="K258" s="160"/>
      <c r="L258" s="190"/>
      <c r="M258" s="217"/>
      <c r="N258" s="217"/>
      <c r="O258" s="217"/>
      <c r="P258" s="217"/>
      <c r="Q258" s="217"/>
      <c r="R258" s="217"/>
    </row>
    <row r="259" spans="2:18" s="142" customFormat="1" x14ac:dyDescent="0.25">
      <c r="B259" s="216"/>
      <c r="C259" s="216"/>
      <c r="D259" s="216"/>
      <c r="E259" s="216"/>
      <c r="F259" s="216"/>
      <c r="G259" s="216"/>
      <c r="H259" s="216"/>
      <c r="I259" s="232"/>
      <c r="J259" s="217"/>
      <c r="K259" s="160"/>
      <c r="L259" s="190"/>
      <c r="M259" s="217"/>
      <c r="N259" s="217"/>
      <c r="O259" s="217"/>
      <c r="P259" s="217"/>
      <c r="Q259" s="217"/>
      <c r="R259" s="217"/>
    </row>
    <row r="260" spans="2:18" s="142" customFormat="1" x14ac:dyDescent="0.25">
      <c r="B260" s="216"/>
      <c r="C260" s="216"/>
      <c r="D260" s="216"/>
      <c r="E260" s="216"/>
      <c r="F260" s="216"/>
      <c r="G260" s="216"/>
      <c r="H260" s="216"/>
      <c r="I260" s="232"/>
      <c r="J260" s="217"/>
      <c r="K260" s="160"/>
      <c r="L260" s="190"/>
      <c r="M260" s="217"/>
      <c r="N260" s="217"/>
      <c r="O260" s="217"/>
      <c r="P260" s="217"/>
      <c r="Q260" s="217"/>
      <c r="R260" s="217"/>
    </row>
    <row r="261" spans="2:18" s="142" customFormat="1" x14ac:dyDescent="0.25">
      <c r="B261" s="216"/>
      <c r="C261" s="216"/>
      <c r="D261" s="216"/>
      <c r="E261" s="216"/>
      <c r="F261" s="216"/>
      <c r="G261" s="216"/>
      <c r="H261" s="216"/>
      <c r="I261" s="232"/>
      <c r="J261" s="217"/>
      <c r="K261" s="160"/>
      <c r="L261" s="190"/>
      <c r="M261" s="217"/>
      <c r="N261" s="217"/>
      <c r="O261" s="217"/>
      <c r="P261" s="217"/>
      <c r="Q261" s="217"/>
      <c r="R261" s="217"/>
    </row>
    <row r="262" spans="2:18" s="142" customFormat="1" x14ac:dyDescent="0.25">
      <c r="B262" s="216"/>
      <c r="C262" s="216"/>
      <c r="D262" s="216"/>
      <c r="E262" s="216"/>
      <c r="F262" s="216"/>
      <c r="G262" s="216"/>
      <c r="H262" s="216"/>
      <c r="I262" s="232"/>
      <c r="J262" s="217"/>
      <c r="K262" s="160"/>
      <c r="L262" s="190"/>
      <c r="M262" s="217"/>
      <c r="N262" s="217"/>
      <c r="O262" s="217"/>
      <c r="P262" s="217"/>
      <c r="Q262" s="217"/>
      <c r="R262" s="217"/>
    </row>
    <row r="263" spans="2:18" s="142" customFormat="1" x14ac:dyDescent="0.25">
      <c r="B263" s="216"/>
      <c r="C263" s="216"/>
      <c r="D263" s="216"/>
      <c r="E263" s="216"/>
      <c r="F263" s="216"/>
      <c r="G263" s="216"/>
      <c r="H263" s="216"/>
      <c r="I263" s="232"/>
      <c r="J263" s="217"/>
      <c r="K263" s="160"/>
      <c r="L263" s="190"/>
      <c r="M263" s="217"/>
      <c r="N263" s="217"/>
      <c r="O263" s="217"/>
      <c r="P263" s="217"/>
      <c r="Q263" s="217"/>
      <c r="R263" s="217"/>
    </row>
    <row r="264" spans="2:18" s="142" customFormat="1" x14ac:dyDescent="0.25">
      <c r="B264" s="216"/>
      <c r="C264" s="216"/>
      <c r="D264" s="216"/>
      <c r="E264" s="216"/>
      <c r="F264" s="216"/>
      <c r="G264" s="216"/>
      <c r="H264" s="216"/>
      <c r="I264" s="232"/>
      <c r="J264" s="217"/>
      <c r="K264" s="160"/>
      <c r="L264" s="190"/>
      <c r="M264" s="217"/>
      <c r="N264" s="217"/>
      <c r="O264" s="217"/>
      <c r="P264" s="217"/>
      <c r="Q264" s="217"/>
      <c r="R264" s="217"/>
    </row>
    <row r="265" spans="2:18" s="142" customFormat="1" x14ac:dyDescent="0.25">
      <c r="B265" s="216"/>
      <c r="C265" s="216"/>
      <c r="D265" s="216"/>
      <c r="E265" s="216"/>
      <c r="F265" s="216"/>
      <c r="G265" s="216"/>
      <c r="H265" s="216"/>
      <c r="I265" s="232"/>
      <c r="J265" s="217"/>
      <c r="K265" s="160"/>
      <c r="L265" s="190"/>
      <c r="M265" s="217"/>
      <c r="N265" s="217"/>
      <c r="O265" s="217"/>
      <c r="P265" s="217"/>
      <c r="Q265" s="217"/>
      <c r="R265" s="217"/>
    </row>
    <row r="266" spans="2:18" s="142" customFormat="1" x14ac:dyDescent="0.25">
      <c r="B266" s="216"/>
      <c r="C266" s="216"/>
      <c r="D266" s="216"/>
      <c r="E266" s="216"/>
      <c r="F266" s="216"/>
      <c r="G266" s="216"/>
      <c r="H266" s="216"/>
      <c r="I266" s="232"/>
      <c r="J266" s="217"/>
      <c r="K266" s="160"/>
      <c r="L266" s="190"/>
      <c r="M266" s="217"/>
      <c r="N266" s="217"/>
      <c r="O266" s="217"/>
      <c r="P266" s="217"/>
      <c r="Q266" s="217"/>
      <c r="R266" s="217"/>
    </row>
    <row r="267" spans="2:18" s="142" customFormat="1" x14ac:dyDescent="0.25">
      <c r="B267" s="216"/>
      <c r="C267" s="216"/>
      <c r="D267" s="216"/>
      <c r="E267" s="216"/>
      <c r="F267" s="216"/>
      <c r="G267" s="216"/>
      <c r="H267" s="216"/>
      <c r="I267" s="232"/>
      <c r="J267" s="217"/>
      <c r="K267" s="160"/>
      <c r="L267" s="190"/>
      <c r="M267" s="217"/>
      <c r="N267" s="217"/>
      <c r="O267" s="217"/>
      <c r="P267" s="217"/>
      <c r="Q267" s="217"/>
      <c r="R267" s="217"/>
    </row>
    <row r="268" spans="2:18" s="142" customFormat="1" x14ac:dyDescent="0.25">
      <c r="B268" s="216"/>
      <c r="C268" s="216"/>
      <c r="D268" s="216"/>
      <c r="E268" s="216"/>
      <c r="F268" s="216"/>
      <c r="G268" s="216"/>
      <c r="H268" s="216"/>
      <c r="I268" s="232"/>
      <c r="J268" s="217"/>
      <c r="K268" s="160"/>
      <c r="L268" s="190"/>
      <c r="M268" s="217"/>
      <c r="N268" s="217"/>
      <c r="O268" s="217"/>
      <c r="P268" s="217"/>
      <c r="Q268" s="217"/>
      <c r="R268" s="217"/>
    </row>
    <row r="269" spans="2:18" s="142" customFormat="1" x14ac:dyDescent="0.25">
      <c r="B269" s="216"/>
      <c r="C269" s="216"/>
      <c r="D269" s="216"/>
      <c r="E269" s="216"/>
      <c r="F269" s="216"/>
      <c r="G269" s="216"/>
      <c r="H269" s="216"/>
      <c r="I269" s="232"/>
      <c r="J269" s="217"/>
      <c r="K269" s="160"/>
      <c r="L269" s="190"/>
      <c r="M269" s="217"/>
      <c r="N269" s="217"/>
      <c r="O269" s="217"/>
      <c r="P269" s="217"/>
      <c r="Q269" s="217"/>
      <c r="R269" s="217"/>
    </row>
    <row r="270" spans="2:18" s="142" customFormat="1" x14ac:dyDescent="0.25">
      <c r="B270" s="216"/>
      <c r="C270" s="216"/>
      <c r="D270" s="216"/>
      <c r="E270" s="216"/>
      <c r="F270" s="216"/>
      <c r="G270" s="216"/>
      <c r="H270" s="216"/>
      <c r="I270" s="232"/>
      <c r="J270" s="217"/>
      <c r="K270" s="160"/>
      <c r="L270" s="190"/>
      <c r="M270" s="217"/>
      <c r="N270" s="217"/>
      <c r="O270" s="217"/>
      <c r="P270" s="217"/>
      <c r="Q270" s="217"/>
      <c r="R270" s="217"/>
    </row>
    <row r="271" spans="2:18" s="142" customFormat="1" x14ac:dyDescent="0.25">
      <c r="B271" s="216"/>
      <c r="C271" s="216"/>
      <c r="D271" s="216"/>
      <c r="E271" s="216"/>
      <c r="F271" s="216"/>
      <c r="G271" s="216"/>
      <c r="H271" s="216"/>
      <c r="I271" s="232"/>
      <c r="J271" s="217"/>
      <c r="K271" s="160"/>
      <c r="L271" s="190"/>
      <c r="M271" s="217"/>
      <c r="N271" s="217"/>
      <c r="O271" s="217"/>
      <c r="P271" s="217"/>
      <c r="Q271" s="217"/>
      <c r="R271" s="217"/>
    </row>
    <row r="272" spans="2:18" s="142" customFormat="1" x14ac:dyDescent="0.25">
      <c r="B272" s="216"/>
      <c r="C272" s="216"/>
      <c r="D272" s="216"/>
      <c r="E272" s="216"/>
      <c r="F272" s="216"/>
      <c r="G272" s="216"/>
      <c r="H272" s="216"/>
      <c r="I272" s="232"/>
      <c r="J272" s="217"/>
      <c r="K272" s="160"/>
      <c r="L272" s="190"/>
      <c r="M272" s="217"/>
      <c r="N272" s="217"/>
      <c r="O272" s="217"/>
      <c r="P272" s="217"/>
      <c r="Q272" s="217"/>
      <c r="R272" s="217"/>
    </row>
    <row r="273" spans="2:18" s="142" customFormat="1" x14ac:dyDescent="0.25">
      <c r="B273" s="216"/>
      <c r="C273" s="216"/>
      <c r="D273" s="216"/>
      <c r="E273" s="216"/>
      <c r="F273" s="216"/>
      <c r="G273" s="216"/>
      <c r="H273" s="216"/>
      <c r="I273" s="232"/>
      <c r="J273" s="217"/>
      <c r="K273" s="160"/>
      <c r="L273" s="190"/>
      <c r="M273" s="217"/>
      <c r="N273" s="217"/>
      <c r="O273" s="217"/>
      <c r="P273" s="217"/>
      <c r="Q273" s="217"/>
      <c r="R273" s="217"/>
    </row>
    <row r="274" spans="2:18" s="142" customFormat="1" x14ac:dyDescent="0.25">
      <c r="B274" s="216"/>
      <c r="C274" s="216"/>
      <c r="D274" s="216"/>
      <c r="E274" s="216"/>
      <c r="F274" s="216"/>
      <c r="G274" s="216"/>
      <c r="H274" s="216"/>
      <c r="I274" s="232"/>
      <c r="J274" s="217"/>
      <c r="K274" s="160"/>
      <c r="L274" s="190"/>
      <c r="M274" s="217"/>
      <c r="N274" s="217"/>
      <c r="O274" s="217"/>
      <c r="P274" s="217"/>
      <c r="Q274" s="217"/>
      <c r="R274" s="217"/>
    </row>
    <row r="275" spans="2:18" s="142" customFormat="1" x14ac:dyDescent="0.25">
      <c r="B275" s="216"/>
      <c r="C275" s="216"/>
      <c r="D275" s="216"/>
      <c r="E275" s="216"/>
      <c r="F275" s="216"/>
      <c r="G275" s="216"/>
      <c r="H275" s="216"/>
      <c r="I275" s="232"/>
      <c r="J275" s="217"/>
      <c r="K275" s="160"/>
      <c r="L275" s="190"/>
      <c r="M275" s="217"/>
      <c r="N275" s="217"/>
      <c r="O275" s="217"/>
      <c r="P275" s="217"/>
      <c r="Q275" s="217"/>
      <c r="R275" s="217"/>
    </row>
    <row r="276" spans="2:18" s="142" customFormat="1" x14ac:dyDescent="0.25">
      <c r="B276" s="216"/>
      <c r="C276" s="216"/>
      <c r="D276" s="216"/>
      <c r="E276" s="216"/>
      <c r="F276" s="216"/>
      <c r="G276" s="216"/>
      <c r="H276" s="216"/>
      <c r="I276" s="232"/>
      <c r="J276" s="217"/>
      <c r="K276" s="160"/>
      <c r="L276" s="190"/>
      <c r="M276" s="217"/>
      <c r="N276" s="217"/>
      <c r="O276" s="217"/>
      <c r="P276" s="217"/>
      <c r="Q276" s="217"/>
      <c r="R276" s="217"/>
    </row>
    <row r="277" spans="2:18" s="142" customFormat="1" x14ac:dyDescent="0.25">
      <c r="B277" s="216"/>
      <c r="C277" s="216"/>
      <c r="D277" s="216"/>
      <c r="E277" s="216"/>
      <c r="F277" s="216"/>
      <c r="G277" s="216"/>
      <c r="H277" s="216"/>
      <c r="I277" s="232"/>
      <c r="J277" s="217"/>
      <c r="K277" s="160"/>
      <c r="L277" s="190"/>
      <c r="M277" s="217"/>
      <c r="N277" s="217"/>
      <c r="O277" s="217"/>
      <c r="P277" s="217"/>
      <c r="Q277" s="217"/>
      <c r="R277" s="217"/>
    </row>
    <row r="278" spans="2:18" s="142" customFormat="1" x14ac:dyDescent="0.25">
      <c r="B278" s="216"/>
      <c r="C278" s="216"/>
      <c r="D278" s="216"/>
      <c r="E278" s="216"/>
      <c r="F278" s="216"/>
      <c r="G278" s="216"/>
      <c r="H278" s="216"/>
      <c r="I278" s="232"/>
      <c r="J278" s="217"/>
      <c r="K278" s="160"/>
      <c r="L278" s="190"/>
      <c r="M278" s="217"/>
      <c r="N278" s="217"/>
      <c r="O278" s="217"/>
      <c r="P278" s="217"/>
      <c r="Q278" s="217"/>
      <c r="R278" s="217"/>
    </row>
    <row r="279" spans="2:18" s="142" customFormat="1" x14ac:dyDescent="0.25">
      <c r="B279" s="216"/>
      <c r="C279" s="216"/>
      <c r="D279" s="216"/>
      <c r="E279" s="216"/>
      <c r="F279" s="216"/>
      <c r="G279" s="216"/>
      <c r="H279" s="216"/>
      <c r="I279" s="232"/>
      <c r="J279" s="217"/>
      <c r="K279" s="160"/>
      <c r="L279" s="190"/>
      <c r="M279" s="217"/>
      <c r="N279" s="217"/>
      <c r="O279" s="217"/>
      <c r="P279" s="217"/>
      <c r="Q279" s="217"/>
      <c r="R279" s="217"/>
    </row>
    <row r="280" spans="2:18" s="142" customFormat="1" x14ac:dyDescent="0.25">
      <c r="B280" s="216"/>
      <c r="C280" s="216"/>
      <c r="D280" s="216"/>
      <c r="E280" s="216"/>
      <c r="F280" s="216"/>
      <c r="G280" s="216"/>
      <c r="H280" s="216"/>
      <c r="I280" s="232"/>
      <c r="J280" s="217"/>
      <c r="K280" s="160"/>
      <c r="L280" s="190"/>
      <c r="M280" s="217"/>
      <c r="N280" s="217"/>
      <c r="O280" s="217"/>
      <c r="P280" s="217"/>
      <c r="Q280" s="217"/>
      <c r="R280" s="217"/>
    </row>
    <row r="281" spans="2:18" s="142" customFormat="1" x14ac:dyDescent="0.25">
      <c r="B281" s="216"/>
      <c r="C281" s="216"/>
      <c r="D281" s="216"/>
      <c r="E281" s="216"/>
      <c r="F281" s="216"/>
      <c r="G281" s="216"/>
      <c r="H281" s="216"/>
      <c r="I281" s="232"/>
      <c r="J281" s="217"/>
      <c r="K281" s="160"/>
      <c r="L281" s="190"/>
      <c r="M281" s="217"/>
      <c r="N281" s="217"/>
      <c r="O281" s="217"/>
      <c r="P281" s="217"/>
      <c r="Q281" s="217"/>
      <c r="R281" s="217"/>
    </row>
    <row r="282" spans="2:18" s="142" customFormat="1" x14ac:dyDescent="0.25">
      <c r="B282" s="216"/>
      <c r="C282" s="216"/>
      <c r="D282" s="216"/>
      <c r="E282" s="216"/>
      <c r="F282" s="216"/>
      <c r="G282" s="216"/>
      <c r="H282" s="216"/>
      <c r="I282" s="232"/>
      <c r="J282" s="217"/>
      <c r="K282" s="160"/>
      <c r="L282" s="190"/>
      <c r="M282" s="217"/>
      <c r="N282" s="217"/>
      <c r="O282" s="217"/>
      <c r="P282" s="217"/>
      <c r="Q282" s="217"/>
      <c r="R282" s="217"/>
    </row>
    <row r="283" spans="2:18" s="142" customFormat="1" x14ac:dyDescent="0.25">
      <c r="B283" s="216"/>
      <c r="C283" s="216"/>
      <c r="D283" s="216"/>
      <c r="E283" s="216"/>
      <c r="F283" s="216"/>
      <c r="G283" s="216"/>
      <c r="H283" s="216"/>
      <c r="I283" s="232"/>
      <c r="J283" s="217"/>
      <c r="K283" s="160"/>
      <c r="L283" s="190"/>
      <c r="M283" s="217"/>
      <c r="N283" s="217"/>
      <c r="O283" s="217"/>
      <c r="P283" s="217"/>
      <c r="Q283" s="217"/>
      <c r="R283" s="217"/>
    </row>
    <row r="284" spans="2:18" s="142" customFormat="1" x14ac:dyDescent="0.25">
      <c r="B284" s="216"/>
      <c r="C284" s="216"/>
      <c r="D284" s="216"/>
      <c r="E284" s="216"/>
      <c r="F284" s="216"/>
      <c r="G284" s="216"/>
      <c r="H284" s="216"/>
      <c r="I284" s="232"/>
      <c r="J284" s="217"/>
      <c r="K284" s="160"/>
      <c r="L284" s="190"/>
      <c r="M284" s="217"/>
      <c r="N284" s="217"/>
      <c r="O284" s="217"/>
      <c r="P284" s="217"/>
      <c r="Q284" s="217"/>
      <c r="R284" s="217"/>
    </row>
    <row r="285" spans="2:18" s="142" customFormat="1" x14ac:dyDescent="0.25">
      <c r="B285" s="216"/>
      <c r="C285" s="216"/>
      <c r="D285" s="216"/>
      <c r="E285" s="216"/>
      <c r="F285" s="216"/>
      <c r="G285" s="216"/>
      <c r="H285" s="216"/>
      <c r="I285" s="232"/>
      <c r="J285" s="217"/>
      <c r="K285" s="160"/>
      <c r="L285" s="190"/>
      <c r="M285" s="217"/>
      <c r="N285" s="217"/>
      <c r="O285" s="217"/>
      <c r="P285" s="217"/>
      <c r="Q285" s="217"/>
      <c r="R285" s="217"/>
    </row>
    <row r="286" spans="2:18" s="142" customFormat="1" x14ac:dyDescent="0.25">
      <c r="B286" s="216"/>
      <c r="C286" s="216"/>
      <c r="D286" s="216"/>
      <c r="E286" s="216"/>
      <c r="F286" s="216"/>
      <c r="G286" s="216"/>
      <c r="H286" s="216"/>
      <c r="I286" s="232"/>
      <c r="J286" s="217"/>
      <c r="K286" s="160"/>
      <c r="L286" s="190"/>
      <c r="M286" s="217"/>
      <c r="N286" s="217"/>
      <c r="O286" s="217"/>
      <c r="P286" s="217"/>
      <c r="Q286" s="217"/>
      <c r="R286" s="217"/>
    </row>
    <row r="287" spans="2:18" s="142" customFormat="1" x14ac:dyDescent="0.25">
      <c r="B287" s="216"/>
      <c r="C287" s="216"/>
      <c r="D287" s="216"/>
      <c r="E287" s="216"/>
      <c r="F287" s="216"/>
      <c r="G287" s="216"/>
      <c r="H287" s="216"/>
      <c r="I287" s="232"/>
      <c r="J287" s="217"/>
      <c r="K287" s="160"/>
      <c r="L287" s="190"/>
      <c r="M287" s="217"/>
      <c r="N287" s="217"/>
      <c r="O287" s="217"/>
      <c r="P287" s="217"/>
      <c r="Q287" s="217"/>
      <c r="R287" s="217"/>
    </row>
    <row r="288" spans="2:18" s="142" customFormat="1" x14ac:dyDescent="0.25">
      <c r="B288" s="216"/>
      <c r="C288" s="216"/>
      <c r="D288" s="216"/>
      <c r="E288" s="216"/>
      <c r="F288" s="216"/>
      <c r="G288" s="216"/>
      <c r="H288" s="216"/>
      <c r="I288" s="232"/>
      <c r="J288" s="217"/>
      <c r="K288" s="160"/>
      <c r="L288" s="190"/>
      <c r="M288" s="217"/>
      <c r="N288" s="217"/>
      <c r="O288" s="217"/>
      <c r="P288" s="217"/>
      <c r="Q288" s="217"/>
      <c r="R288" s="217"/>
    </row>
    <row r="289" spans="2:18" s="142" customFormat="1" x14ac:dyDescent="0.25">
      <c r="B289" s="216"/>
      <c r="C289" s="216"/>
      <c r="D289" s="216"/>
      <c r="E289" s="216"/>
      <c r="F289" s="216"/>
      <c r="G289" s="216"/>
      <c r="H289" s="216"/>
      <c r="I289" s="232"/>
      <c r="J289" s="217"/>
      <c r="K289" s="160"/>
      <c r="L289" s="190"/>
      <c r="M289" s="217"/>
      <c r="N289" s="217"/>
      <c r="O289" s="217"/>
      <c r="P289" s="217"/>
      <c r="Q289" s="217"/>
      <c r="R289" s="217"/>
    </row>
    <row r="290" spans="2:18" s="142" customFormat="1" x14ac:dyDescent="0.25">
      <c r="B290" s="216"/>
      <c r="C290" s="216"/>
      <c r="D290" s="216"/>
      <c r="E290" s="216"/>
      <c r="F290" s="216"/>
      <c r="G290" s="216"/>
      <c r="H290" s="216"/>
      <c r="I290" s="232"/>
      <c r="J290" s="217"/>
      <c r="K290" s="160"/>
      <c r="L290" s="190"/>
      <c r="M290" s="217"/>
      <c r="N290" s="217"/>
      <c r="O290" s="217"/>
      <c r="P290" s="217"/>
      <c r="Q290" s="217"/>
      <c r="R290" s="217"/>
    </row>
    <row r="291" spans="2:18" s="142" customFormat="1" x14ac:dyDescent="0.25">
      <c r="B291" s="216"/>
      <c r="C291" s="216"/>
      <c r="D291" s="216"/>
      <c r="E291" s="216"/>
      <c r="F291" s="216"/>
      <c r="G291" s="216"/>
      <c r="H291" s="216"/>
      <c r="I291" s="232"/>
      <c r="J291" s="217"/>
      <c r="K291" s="160"/>
      <c r="L291" s="190"/>
      <c r="M291" s="217"/>
      <c r="N291" s="217"/>
      <c r="O291" s="217"/>
      <c r="P291" s="217"/>
      <c r="Q291" s="217"/>
      <c r="R291" s="217"/>
    </row>
    <row r="292" spans="2:18" s="142" customFormat="1" x14ac:dyDescent="0.25">
      <c r="B292" s="216"/>
      <c r="C292" s="216"/>
      <c r="D292" s="216"/>
      <c r="E292" s="216"/>
      <c r="F292" s="216"/>
      <c r="G292" s="216"/>
      <c r="H292" s="216"/>
      <c r="I292" s="232"/>
      <c r="J292" s="217"/>
      <c r="K292" s="160"/>
      <c r="L292" s="190"/>
      <c r="M292" s="217"/>
      <c r="N292" s="217"/>
      <c r="O292" s="217"/>
      <c r="P292" s="217"/>
      <c r="Q292" s="217"/>
      <c r="R292" s="217"/>
    </row>
    <row r="293" spans="2:18" s="142" customFormat="1" x14ac:dyDescent="0.25">
      <c r="B293" s="216"/>
      <c r="C293" s="216"/>
      <c r="D293" s="216"/>
      <c r="E293" s="216"/>
      <c r="F293" s="216"/>
      <c r="G293" s="216"/>
      <c r="H293" s="216"/>
      <c r="I293" s="232"/>
      <c r="J293" s="217"/>
      <c r="K293" s="160"/>
      <c r="L293" s="190"/>
      <c r="M293" s="217"/>
      <c r="N293" s="217"/>
      <c r="O293" s="217"/>
      <c r="P293" s="217"/>
      <c r="Q293" s="217"/>
      <c r="R293" s="217"/>
    </row>
    <row r="294" spans="2:18" s="142" customFormat="1" x14ac:dyDescent="0.25">
      <c r="B294" s="216"/>
      <c r="C294" s="216"/>
      <c r="D294" s="216"/>
      <c r="E294" s="216"/>
      <c r="F294" s="216"/>
      <c r="G294" s="216"/>
      <c r="H294" s="216"/>
      <c r="I294" s="232"/>
      <c r="J294" s="217"/>
      <c r="K294" s="160"/>
      <c r="L294" s="190"/>
      <c r="M294" s="217"/>
      <c r="N294" s="217"/>
      <c r="O294" s="217"/>
      <c r="P294" s="217"/>
      <c r="Q294" s="217"/>
      <c r="R294" s="217"/>
    </row>
    <row r="295" spans="2:18" s="142" customFormat="1" x14ac:dyDescent="0.25">
      <c r="B295" s="216"/>
      <c r="C295" s="216"/>
      <c r="D295" s="216"/>
      <c r="E295" s="216"/>
      <c r="F295" s="216"/>
      <c r="G295" s="216"/>
      <c r="H295" s="216"/>
      <c r="I295" s="232"/>
      <c r="J295" s="217"/>
      <c r="K295" s="160"/>
      <c r="L295" s="190"/>
      <c r="M295" s="217"/>
      <c r="N295" s="217"/>
      <c r="O295" s="217"/>
      <c r="P295" s="217"/>
      <c r="Q295" s="217"/>
      <c r="R295" s="217"/>
    </row>
    <row r="296" spans="2:18" s="142" customFormat="1" x14ac:dyDescent="0.25">
      <c r="B296" s="216"/>
      <c r="C296" s="216"/>
      <c r="D296" s="216"/>
      <c r="E296" s="216"/>
      <c r="F296" s="216"/>
      <c r="G296" s="216"/>
      <c r="H296" s="216"/>
      <c r="I296" s="232"/>
      <c r="J296" s="217"/>
      <c r="K296" s="160"/>
      <c r="L296" s="190"/>
      <c r="M296" s="217"/>
      <c r="N296" s="217"/>
      <c r="O296" s="217"/>
      <c r="P296" s="217"/>
      <c r="Q296" s="217"/>
      <c r="R296" s="217"/>
    </row>
    <row r="297" spans="2:18" s="142" customFormat="1" x14ac:dyDescent="0.25">
      <c r="B297" s="216"/>
      <c r="C297" s="216"/>
      <c r="D297" s="216"/>
      <c r="E297" s="216"/>
      <c r="F297" s="216"/>
      <c r="G297" s="216"/>
      <c r="H297" s="216"/>
      <c r="I297" s="232"/>
      <c r="J297" s="217"/>
      <c r="K297" s="160"/>
      <c r="L297" s="190"/>
      <c r="M297" s="217"/>
      <c r="N297" s="217"/>
      <c r="O297" s="217"/>
      <c r="P297" s="217"/>
      <c r="Q297" s="217"/>
      <c r="R297" s="217"/>
    </row>
    <row r="298" spans="2:18" s="142" customFormat="1" x14ac:dyDescent="0.25">
      <c r="B298" s="216"/>
      <c r="C298" s="216"/>
      <c r="D298" s="216"/>
      <c r="E298" s="216"/>
      <c r="F298" s="216"/>
      <c r="G298" s="216"/>
      <c r="H298" s="216"/>
      <c r="I298" s="232"/>
      <c r="J298" s="217"/>
      <c r="K298" s="160"/>
      <c r="L298" s="190"/>
      <c r="M298" s="217"/>
      <c r="N298" s="217"/>
      <c r="O298" s="217"/>
      <c r="P298" s="217"/>
      <c r="Q298" s="217"/>
      <c r="R298" s="217"/>
    </row>
    <row r="299" spans="2:18" s="142" customFormat="1" x14ac:dyDescent="0.25">
      <c r="B299" s="216"/>
      <c r="C299" s="216"/>
      <c r="D299" s="216"/>
      <c r="E299" s="216"/>
      <c r="F299" s="216"/>
      <c r="G299" s="216"/>
      <c r="H299" s="216"/>
      <c r="I299" s="232"/>
      <c r="J299" s="217"/>
      <c r="K299" s="160"/>
      <c r="L299" s="190"/>
      <c r="M299" s="217"/>
      <c r="N299" s="217"/>
      <c r="O299" s="217"/>
      <c r="P299" s="217"/>
      <c r="Q299" s="217"/>
      <c r="R299" s="217"/>
    </row>
    <row r="300" spans="2:18" s="142" customFormat="1" x14ac:dyDescent="0.25">
      <c r="B300" s="216"/>
      <c r="C300" s="216"/>
      <c r="D300" s="216"/>
      <c r="E300" s="216"/>
      <c r="F300" s="216"/>
      <c r="G300" s="216"/>
      <c r="H300" s="216"/>
      <c r="I300" s="232"/>
      <c r="J300" s="217"/>
      <c r="K300" s="160"/>
      <c r="L300" s="190"/>
      <c r="M300" s="217"/>
      <c r="N300" s="217"/>
      <c r="O300" s="217"/>
      <c r="P300" s="217"/>
      <c r="Q300" s="217"/>
      <c r="R300" s="217"/>
    </row>
    <row r="301" spans="2:18" s="142" customFormat="1" x14ac:dyDescent="0.25">
      <c r="B301" s="216"/>
      <c r="C301" s="216"/>
      <c r="D301" s="216"/>
      <c r="E301" s="216"/>
      <c r="F301" s="216"/>
      <c r="G301" s="216"/>
      <c r="H301" s="216"/>
      <c r="I301" s="232"/>
      <c r="J301" s="217"/>
      <c r="K301" s="160"/>
      <c r="L301" s="190"/>
      <c r="M301" s="217"/>
      <c r="N301" s="217"/>
      <c r="O301" s="217"/>
      <c r="P301" s="217"/>
      <c r="Q301" s="217"/>
      <c r="R301" s="217"/>
    </row>
    <row r="302" spans="2:18" s="142" customFormat="1" x14ac:dyDescent="0.25">
      <c r="B302" s="216"/>
      <c r="C302" s="216"/>
      <c r="D302" s="216"/>
      <c r="E302" s="216"/>
      <c r="F302" s="216"/>
      <c r="G302" s="216"/>
      <c r="H302" s="216"/>
      <c r="I302" s="232"/>
      <c r="J302" s="217"/>
      <c r="K302" s="160"/>
      <c r="L302" s="190"/>
      <c r="M302" s="217"/>
      <c r="N302" s="217"/>
      <c r="O302" s="217"/>
      <c r="P302" s="217"/>
      <c r="Q302" s="217"/>
      <c r="R302" s="217"/>
    </row>
    <row r="303" spans="2:18" s="142" customFormat="1" x14ac:dyDescent="0.25">
      <c r="B303" s="216"/>
      <c r="C303" s="216"/>
      <c r="D303" s="216"/>
      <c r="E303" s="216"/>
      <c r="F303" s="216"/>
      <c r="G303" s="216"/>
      <c r="H303" s="216"/>
      <c r="I303" s="232"/>
      <c r="J303" s="217"/>
      <c r="K303" s="160"/>
      <c r="L303" s="190"/>
      <c r="M303" s="217"/>
      <c r="N303" s="217"/>
      <c r="O303" s="217"/>
      <c r="P303" s="217"/>
      <c r="Q303" s="217"/>
      <c r="R303" s="217"/>
    </row>
    <row r="304" spans="2:18" s="142" customFormat="1" x14ac:dyDescent="0.25">
      <c r="B304" s="216"/>
      <c r="C304" s="216"/>
      <c r="D304" s="216"/>
      <c r="E304" s="216"/>
      <c r="F304" s="216"/>
      <c r="G304" s="216"/>
      <c r="H304" s="216"/>
      <c r="I304" s="232"/>
      <c r="J304" s="217"/>
      <c r="K304" s="160"/>
      <c r="L304" s="190"/>
      <c r="M304" s="217"/>
      <c r="N304" s="217"/>
      <c r="O304" s="217"/>
      <c r="P304" s="217"/>
      <c r="Q304" s="217"/>
      <c r="R304" s="217"/>
    </row>
    <row r="305" spans="2:18" s="142" customFormat="1" x14ac:dyDescent="0.25">
      <c r="B305" s="216"/>
      <c r="C305" s="216"/>
      <c r="D305" s="216"/>
      <c r="E305" s="216"/>
      <c r="F305" s="216"/>
      <c r="G305" s="216"/>
      <c r="H305" s="216"/>
      <c r="I305" s="232"/>
      <c r="J305" s="217"/>
      <c r="K305" s="160"/>
      <c r="L305" s="190"/>
      <c r="M305" s="217"/>
      <c r="N305" s="217"/>
      <c r="O305" s="217"/>
      <c r="P305" s="217"/>
      <c r="Q305" s="217"/>
      <c r="R305" s="217"/>
    </row>
    <row r="306" spans="2:18" s="142" customFormat="1" x14ac:dyDescent="0.25">
      <c r="B306" s="216"/>
      <c r="C306" s="216"/>
      <c r="D306" s="216"/>
      <c r="E306" s="216"/>
      <c r="F306" s="216"/>
      <c r="G306" s="216"/>
      <c r="H306" s="216"/>
      <c r="I306" s="232"/>
      <c r="J306" s="217"/>
      <c r="K306" s="160"/>
      <c r="L306" s="190"/>
      <c r="M306" s="217"/>
      <c r="N306" s="217"/>
      <c r="O306" s="217"/>
      <c r="P306" s="217"/>
      <c r="Q306" s="217"/>
      <c r="R306" s="217"/>
    </row>
    <row r="307" spans="2:18" s="142" customFormat="1" x14ac:dyDescent="0.25">
      <c r="B307" s="216"/>
      <c r="C307" s="216"/>
      <c r="D307" s="216"/>
      <c r="E307" s="216"/>
      <c r="F307" s="216"/>
      <c r="G307" s="216"/>
      <c r="H307" s="216"/>
      <c r="I307" s="232"/>
      <c r="J307" s="217"/>
      <c r="K307" s="160"/>
      <c r="L307" s="190"/>
      <c r="M307" s="217"/>
      <c r="N307" s="217"/>
      <c r="O307" s="217"/>
      <c r="P307" s="217"/>
      <c r="Q307" s="217"/>
      <c r="R307" s="217"/>
    </row>
    <row r="308" spans="2:18" s="142" customFormat="1" x14ac:dyDescent="0.25">
      <c r="B308" s="216"/>
      <c r="C308" s="216"/>
      <c r="D308" s="216"/>
      <c r="E308" s="216"/>
      <c r="F308" s="216"/>
      <c r="G308" s="216"/>
      <c r="H308" s="216"/>
      <c r="I308" s="232"/>
      <c r="J308" s="217"/>
      <c r="K308" s="160"/>
      <c r="L308" s="190"/>
      <c r="M308" s="217"/>
      <c r="N308" s="217"/>
      <c r="O308" s="217"/>
      <c r="P308" s="217"/>
      <c r="Q308" s="217"/>
      <c r="R308" s="217"/>
    </row>
    <row r="309" spans="2:18" s="142" customFormat="1" x14ac:dyDescent="0.25">
      <c r="B309" s="216"/>
      <c r="C309" s="216"/>
      <c r="D309" s="216"/>
      <c r="E309" s="216"/>
      <c r="F309" s="216"/>
      <c r="G309" s="216"/>
      <c r="H309" s="216"/>
      <c r="I309" s="232"/>
      <c r="J309" s="217"/>
      <c r="K309" s="160"/>
      <c r="L309" s="190"/>
      <c r="M309" s="217"/>
      <c r="N309" s="217"/>
      <c r="O309" s="217"/>
      <c r="P309" s="217"/>
      <c r="Q309" s="217"/>
      <c r="R309" s="217"/>
    </row>
    <row r="310" spans="2:18" s="142" customFormat="1" x14ac:dyDescent="0.25">
      <c r="B310" s="216"/>
      <c r="C310" s="216"/>
      <c r="D310" s="216"/>
      <c r="E310" s="216"/>
      <c r="F310" s="216"/>
      <c r="G310" s="216"/>
      <c r="H310" s="216"/>
      <c r="I310" s="232"/>
      <c r="J310" s="217"/>
      <c r="K310" s="160"/>
      <c r="L310" s="190"/>
      <c r="M310" s="217"/>
      <c r="N310" s="217"/>
      <c r="O310" s="217"/>
      <c r="P310" s="217"/>
      <c r="Q310" s="217"/>
      <c r="R310" s="217"/>
    </row>
    <row r="311" spans="2:18" s="142" customFormat="1" x14ac:dyDescent="0.25">
      <c r="B311" s="216"/>
      <c r="C311" s="216"/>
      <c r="D311" s="216"/>
      <c r="E311" s="216"/>
      <c r="F311" s="216"/>
      <c r="G311" s="216"/>
      <c r="H311" s="216"/>
      <c r="I311" s="232"/>
      <c r="J311" s="217"/>
      <c r="K311" s="160"/>
      <c r="L311" s="190"/>
      <c r="M311" s="217"/>
      <c r="N311" s="217"/>
      <c r="O311" s="217"/>
      <c r="P311" s="217"/>
      <c r="Q311" s="217"/>
      <c r="R311" s="217"/>
    </row>
    <row r="312" spans="2:18" s="142" customFormat="1" x14ac:dyDescent="0.25">
      <c r="B312" s="216"/>
      <c r="C312" s="216"/>
      <c r="D312" s="216"/>
      <c r="E312" s="216"/>
      <c r="F312" s="216"/>
      <c r="G312" s="216"/>
      <c r="H312" s="216"/>
      <c r="I312" s="232"/>
      <c r="J312" s="217"/>
      <c r="K312" s="160"/>
      <c r="L312" s="190"/>
      <c r="M312" s="217"/>
      <c r="N312" s="217"/>
      <c r="O312" s="217"/>
      <c r="P312" s="217"/>
      <c r="Q312" s="217"/>
      <c r="R312" s="217"/>
    </row>
    <row r="313" spans="2:18" s="142" customFormat="1" x14ac:dyDescent="0.25">
      <c r="B313" s="216"/>
      <c r="C313" s="216"/>
      <c r="D313" s="216"/>
      <c r="E313" s="216"/>
      <c r="F313" s="216"/>
      <c r="G313" s="216"/>
      <c r="H313" s="216"/>
      <c r="I313" s="232"/>
      <c r="J313" s="217"/>
      <c r="K313" s="160"/>
      <c r="L313" s="190"/>
      <c r="M313" s="217"/>
      <c r="N313" s="217"/>
      <c r="O313" s="217"/>
      <c r="P313" s="217"/>
      <c r="Q313" s="217"/>
      <c r="R313" s="217"/>
    </row>
    <row r="314" spans="2:18" s="142" customFormat="1" x14ac:dyDescent="0.25">
      <c r="B314" s="216"/>
      <c r="C314" s="216"/>
      <c r="D314" s="216"/>
      <c r="E314" s="216"/>
      <c r="F314" s="216"/>
      <c r="G314" s="216"/>
      <c r="H314" s="216"/>
      <c r="I314" s="232"/>
      <c r="J314" s="217"/>
      <c r="K314" s="160"/>
      <c r="L314" s="190"/>
      <c r="M314" s="217"/>
      <c r="N314" s="217"/>
      <c r="O314" s="217"/>
      <c r="P314" s="217"/>
      <c r="Q314" s="217"/>
      <c r="R314" s="217"/>
    </row>
    <row r="315" spans="2:18" s="142" customFormat="1" x14ac:dyDescent="0.25">
      <c r="B315" s="216"/>
      <c r="C315" s="216"/>
      <c r="D315" s="216"/>
      <c r="E315" s="216"/>
      <c r="F315" s="216"/>
      <c r="G315" s="216"/>
      <c r="H315" s="216"/>
      <c r="I315" s="232"/>
      <c r="J315" s="217"/>
      <c r="K315" s="160"/>
      <c r="L315" s="190"/>
      <c r="M315" s="217"/>
      <c r="N315" s="217"/>
      <c r="O315" s="217"/>
      <c r="P315" s="217"/>
      <c r="Q315" s="217"/>
      <c r="R315" s="217"/>
    </row>
    <row r="316" spans="2:18" s="142" customFormat="1" x14ac:dyDescent="0.25">
      <c r="B316" s="216"/>
      <c r="C316" s="216"/>
      <c r="D316" s="216"/>
      <c r="E316" s="216"/>
      <c r="F316" s="216"/>
      <c r="G316" s="216"/>
      <c r="H316" s="216"/>
      <c r="I316" s="232"/>
      <c r="J316" s="217"/>
      <c r="K316" s="160"/>
      <c r="L316" s="190"/>
      <c r="M316" s="217"/>
      <c r="N316" s="217"/>
      <c r="O316" s="217"/>
      <c r="P316" s="217"/>
      <c r="Q316" s="217"/>
      <c r="R316" s="217"/>
    </row>
    <row r="317" spans="2:18" s="142" customFormat="1" x14ac:dyDescent="0.25">
      <c r="B317" s="216"/>
      <c r="C317" s="216"/>
      <c r="D317" s="216"/>
      <c r="E317" s="216"/>
      <c r="F317" s="216"/>
      <c r="G317" s="216"/>
      <c r="H317" s="216"/>
      <c r="I317" s="232"/>
      <c r="J317" s="217"/>
      <c r="K317" s="160"/>
      <c r="L317" s="190"/>
      <c r="M317" s="217"/>
      <c r="N317" s="217"/>
      <c r="O317" s="217"/>
      <c r="P317" s="217"/>
      <c r="Q317" s="217"/>
      <c r="R317" s="217"/>
    </row>
    <row r="318" spans="2:18" s="142" customFormat="1" x14ac:dyDescent="0.25">
      <c r="B318" s="216"/>
      <c r="C318" s="216"/>
      <c r="D318" s="216"/>
      <c r="E318" s="216"/>
      <c r="F318" s="216"/>
      <c r="G318" s="216"/>
      <c r="H318" s="216"/>
      <c r="I318" s="232"/>
      <c r="J318" s="217"/>
      <c r="K318" s="160"/>
      <c r="L318" s="190"/>
      <c r="M318" s="217"/>
      <c r="N318" s="217"/>
      <c r="O318" s="217"/>
      <c r="P318" s="217"/>
      <c r="Q318" s="217"/>
      <c r="R318" s="217"/>
    </row>
    <row r="319" spans="2:18" s="142" customFormat="1" x14ac:dyDescent="0.25">
      <c r="B319" s="216"/>
      <c r="C319" s="216"/>
      <c r="D319" s="216"/>
      <c r="E319" s="216"/>
      <c r="F319" s="216"/>
      <c r="G319" s="216"/>
      <c r="H319" s="216"/>
      <c r="I319" s="232"/>
      <c r="J319" s="217"/>
      <c r="K319" s="160"/>
      <c r="L319" s="190"/>
      <c r="M319" s="217"/>
      <c r="N319" s="217"/>
      <c r="O319" s="217"/>
      <c r="P319" s="217"/>
      <c r="Q319" s="217"/>
      <c r="R319" s="217"/>
    </row>
    <row r="320" spans="2:18" s="142" customFormat="1" x14ac:dyDescent="0.25">
      <c r="B320" s="216"/>
      <c r="C320" s="216"/>
      <c r="D320" s="216"/>
      <c r="E320" s="216"/>
      <c r="F320" s="216"/>
      <c r="G320" s="216"/>
      <c r="H320" s="216"/>
      <c r="I320" s="232"/>
      <c r="J320" s="217"/>
      <c r="K320" s="160"/>
      <c r="L320" s="190"/>
      <c r="M320" s="217"/>
      <c r="N320" s="217"/>
      <c r="O320" s="217"/>
      <c r="P320" s="217"/>
      <c r="Q320" s="217"/>
      <c r="R320" s="217"/>
    </row>
    <row r="321" spans="2:18" s="142" customFormat="1" x14ac:dyDescent="0.25">
      <c r="B321" s="216"/>
      <c r="C321" s="216"/>
      <c r="D321" s="216"/>
      <c r="E321" s="216"/>
      <c r="F321" s="216"/>
      <c r="G321" s="216"/>
      <c r="H321" s="216"/>
      <c r="I321" s="232"/>
      <c r="J321" s="217"/>
      <c r="K321" s="160"/>
      <c r="L321" s="190"/>
      <c r="M321" s="217"/>
      <c r="N321" s="217"/>
      <c r="O321" s="217"/>
      <c r="P321" s="217"/>
      <c r="Q321" s="217"/>
      <c r="R321" s="217"/>
    </row>
    <row r="322" spans="2:18" s="142" customFormat="1" x14ac:dyDescent="0.25">
      <c r="B322" s="216"/>
      <c r="C322" s="216"/>
      <c r="D322" s="216"/>
      <c r="E322" s="216"/>
      <c r="F322" s="216"/>
      <c r="G322" s="216"/>
      <c r="H322" s="216"/>
      <c r="I322" s="232"/>
      <c r="J322" s="217"/>
      <c r="K322" s="160"/>
      <c r="L322" s="190"/>
      <c r="M322" s="217"/>
      <c r="N322" s="217"/>
      <c r="O322" s="217"/>
      <c r="P322" s="217"/>
      <c r="Q322" s="217"/>
      <c r="R322" s="217"/>
    </row>
    <row r="323" spans="2:18" s="142" customFormat="1" x14ac:dyDescent="0.25">
      <c r="B323" s="216"/>
      <c r="C323" s="216"/>
      <c r="D323" s="216"/>
      <c r="E323" s="216"/>
      <c r="F323" s="216"/>
      <c r="G323" s="216"/>
      <c r="H323" s="216"/>
      <c r="I323" s="232"/>
      <c r="J323" s="217"/>
      <c r="K323" s="160"/>
      <c r="L323" s="190"/>
      <c r="M323" s="217"/>
      <c r="N323" s="217"/>
      <c r="O323" s="217"/>
      <c r="P323" s="217"/>
      <c r="Q323" s="217"/>
      <c r="R323" s="217"/>
    </row>
    <row r="324" spans="2:18" s="142" customFormat="1" x14ac:dyDescent="0.25">
      <c r="B324" s="216"/>
      <c r="C324" s="216"/>
      <c r="D324" s="216"/>
      <c r="E324" s="216"/>
      <c r="F324" s="216"/>
      <c r="G324" s="216"/>
      <c r="H324" s="216"/>
      <c r="I324" s="232"/>
      <c r="J324" s="217"/>
      <c r="K324" s="160"/>
      <c r="L324" s="190"/>
      <c r="M324" s="217"/>
      <c r="N324" s="217"/>
      <c r="O324" s="217"/>
      <c r="P324" s="217"/>
      <c r="Q324" s="217"/>
      <c r="R324" s="217"/>
    </row>
    <row r="325" spans="2:18" s="142" customFormat="1" x14ac:dyDescent="0.25">
      <c r="B325" s="216"/>
      <c r="C325" s="216"/>
      <c r="D325" s="216"/>
      <c r="E325" s="216"/>
      <c r="F325" s="216"/>
      <c r="G325" s="216"/>
      <c r="H325" s="216"/>
      <c r="I325" s="232"/>
      <c r="J325" s="217"/>
      <c r="K325" s="160"/>
      <c r="L325" s="190"/>
      <c r="M325" s="217"/>
      <c r="N325" s="217"/>
      <c r="O325" s="217"/>
      <c r="P325" s="217"/>
      <c r="Q325" s="217"/>
      <c r="R325" s="217"/>
    </row>
    <row r="326" spans="2:18" s="142" customFormat="1" x14ac:dyDescent="0.25">
      <c r="B326" s="216"/>
      <c r="C326" s="216"/>
      <c r="D326" s="216"/>
      <c r="E326" s="216"/>
      <c r="F326" s="216"/>
      <c r="G326" s="216"/>
      <c r="H326" s="216"/>
      <c r="I326" s="232"/>
      <c r="J326" s="217"/>
      <c r="K326" s="160"/>
      <c r="L326" s="190"/>
      <c r="M326" s="217"/>
      <c r="N326" s="217"/>
      <c r="O326" s="217"/>
      <c r="P326" s="217"/>
      <c r="Q326" s="217"/>
      <c r="R326" s="217"/>
    </row>
    <row r="327" spans="2:18" s="142" customFormat="1" x14ac:dyDescent="0.25">
      <c r="B327" s="216"/>
      <c r="C327" s="216"/>
      <c r="D327" s="216"/>
      <c r="E327" s="216"/>
      <c r="F327" s="216"/>
      <c r="G327" s="216"/>
      <c r="H327" s="216"/>
      <c r="I327" s="232"/>
      <c r="J327" s="217"/>
      <c r="K327" s="160"/>
      <c r="L327" s="190"/>
      <c r="M327" s="217"/>
      <c r="N327" s="217"/>
      <c r="O327" s="217"/>
      <c r="P327" s="217"/>
      <c r="Q327" s="217"/>
      <c r="R327" s="217"/>
    </row>
    <row r="328" spans="2:18" s="142" customFormat="1" x14ac:dyDescent="0.25">
      <c r="B328" s="216"/>
      <c r="C328" s="216"/>
      <c r="D328" s="216"/>
      <c r="E328" s="216"/>
      <c r="F328" s="216"/>
      <c r="G328" s="216"/>
      <c r="H328" s="216"/>
      <c r="I328" s="232"/>
      <c r="J328" s="217"/>
      <c r="K328" s="160"/>
      <c r="L328" s="190"/>
      <c r="M328" s="217"/>
      <c r="N328" s="217"/>
      <c r="O328" s="217"/>
      <c r="P328" s="217"/>
      <c r="Q328" s="217"/>
      <c r="R328" s="217"/>
    </row>
    <row r="329" spans="2:18" s="142" customFormat="1" x14ac:dyDescent="0.25">
      <c r="B329" s="216"/>
      <c r="C329" s="216"/>
      <c r="D329" s="216"/>
      <c r="E329" s="216"/>
      <c r="F329" s="216"/>
      <c r="G329" s="216"/>
      <c r="H329" s="216"/>
      <c r="I329" s="232"/>
      <c r="J329" s="217"/>
      <c r="K329" s="160"/>
      <c r="L329" s="190"/>
      <c r="M329" s="217"/>
      <c r="N329" s="217"/>
      <c r="O329" s="217"/>
      <c r="P329" s="217"/>
      <c r="Q329" s="217"/>
      <c r="R329" s="217"/>
    </row>
    <row r="330" spans="2:18" s="142" customFormat="1" x14ac:dyDescent="0.25">
      <c r="B330" s="216"/>
      <c r="C330" s="216"/>
      <c r="D330" s="216"/>
      <c r="E330" s="216"/>
      <c r="F330" s="216"/>
      <c r="G330" s="216"/>
      <c r="H330" s="216"/>
      <c r="I330" s="232"/>
      <c r="J330" s="217"/>
      <c r="K330" s="160"/>
      <c r="L330" s="190"/>
      <c r="M330" s="217"/>
      <c r="N330" s="217"/>
      <c r="O330" s="217"/>
      <c r="P330" s="217"/>
      <c r="Q330" s="217"/>
      <c r="R330" s="217"/>
    </row>
    <row r="331" spans="2:18" s="142" customFormat="1" x14ac:dyDescent="0.25">
      <c r="B331" s="216"/>
      <c r="C331" s="216"/>
      <c r="D331" s="216"/>
      <c r="E331" s="216"/>
      <c r="F331" s="216"/>
      <c r="G331" s="216"/>
      <c r="H331" s="216"/>
      <c r="I331" s="232"/>
      <c r="J331" s="217"/>
      <c r="K331" s="160"/>
      <c r="L331" s="190"/>
      <c r="M331" s="217"/>
      <c r="N331" s="217"/>
      <c r="O331" s="217"/>
      <c r="P331" s="217"/>
      <c r="Q331" s="217"/>
      <c r="R331" s="217"/>
    </row>
    <row r="332" spans="2:18" s="142" customFormat="1" x14ac:dyDescent="0.25">
      <c r="B332" s="216"/>
      <c r="C332" s="216"/>
      <c r="D332" s="216"/>
      <c r="E332" s="216"/>
      <c r="F332" s="216"/>
      <c r="G332" s="216"/>
      <c r="H332" s="216"/>
      <c r="I332" s="232"/>
      <c r="J332" s="217"/>
      <c r="K332" s="160"/>
      <c r="L332" s="190"/>
      <c r="M332" s="217"/>
      <c r="N332" s="217"/>
      <c r="O332" s="217"/>
      <c r="P332" s="217"/>
      <c r="Q332" s="217"/>
      <c r="R332" s="217"/>
    </row>
    <row r="333" spans="2:18" s="142" customFormat="1" x14ac:dyDescent="0.25">
      <c r="B333" s="216"/>
      <c r="C333" s="216"/>
      <c r="D333" s="216"/>
      <c r="E333" s="216"/>
      <c r="F333" s="216"/>
      <c r="G333" s="216"/>
      <c r="H333" s="216"/>
      <c r="I333" s="232"/>
      <c r="J333" s="217"/>
      <c r="K333" s="160"/>
      <c r="L333" s="190"/>
      <c r="M333" s="217"/>
      <c r="N333" s="217"/>
      <c r="O333" s="217"/>
      <c r="P333" s="217"/>
      <c r="Q333" s="217"/>
      <c r="R333" s="217"/>
    </row>
    <row r="334" spans="2:18" s="142" customFormat="1" x14ac:dyDescent="0.25">
      <c r="B334" s="216"/>
      <c r="C334" s="216"/>
      <c r="D334" s="216"/>
      <c r="E334" s="216"/>
      <c r="F334" s="216"/>
      <c r="G334" s="216"/>
      <c r="H334" s="216"/>
      <c r="I334" s="232"/>
      <c r="J334" s="217"/>
      <c r="K334" s="160"/>
      <c r="L334" s="190"/>
      <c r="M334" s="217"/>
      <c r="N334" s="217"/>
      <c r="O334" s="217"/>
      <c r="P334" s="217"/>
      <c r="Q334" s="217"/>
      <c r="R334" s="217"/>
    </row>
    <row r="335" spans="2:18" s="142" customFormat="1" x14ac:dyDescent="0.25">
      <c r="B335" s="216"/>
      <c r="C335" s="216"/>
      <c r="D335" s="216"/>
      <c r="E335" s="216"/>
      <c r="F335" s="216"/>
      <c r="G335" s="216"/>
      <c r="H335" s="216"/>
      <c r="I335" s="232"/>
      <c r="J335" s="217"/>
      <c r="K335" s="160"/>
      <c r="L335" s="190"/>
      <c r="M335" s="217"/>
      <c r="N335" s="217"/>
      <c r="O335" s="217"/>
      <c r="P335" s="217"/>
      <c r="Q335" s="217"/>
      <c r="R335" s="217"/>
    </row>
    <row r="336" spans="2:18" s="142" customFormat="1" x14ac:dyDescent="0.25">
      <c r="B336" s="216"/>
      <c r="C336" s="216"/>
      <c r="D336" s="216"/>
      <c r="E336" s="216"/>
      <c r="F336" s="216"/>
      <c r="G336" s="216"/>
      <c r="H336" s="216"/>
      <c r="I336" s="232"/>
      <c r="J336" s="217"/>
      <c r="K336" s="160"/>
      <c r="L336" s="190"/>
      <c r="M336" s="217"/>
      <c r="N336" s="217"/>
      <c r="O336" s="217"/>
      <c r="P336" s="217"/>
      <c r="Q336" s="217"/>
      <c r="R336" s="217"/>
    </row>
    <row r="337" spans="2:18" s="142" customFormat="1" x14ac:dyDescent="0.25">
      <c r="B337" s="216"/>
      <c r="C337" s="216"/>
      <c r="D337" s="216"/>
      <c r="E337" s="216"/>
      <c r="F337" s="216"/>
      <c r="G337" s="216"/>
      <c r="H337" s="216"/>
      <c r="I337" s="232"/>
      <c r="J337" s="217"/>
      <c r="K337" s="160"/>
      <c r="L337" s="190"/>
      <c r="M337" s="217"/>
      <c r="N337" s="217"/>
      <c r="O337" s="217"/>
      <c r="P337" s="217"/>
      <c r="Q337" s="217"/>
      <c r="R337" s="217"/>
    </row>
    <row r="338" spans="2:18" s="142" customFormat="1" x14ac:dyDescent="0.25">
      <c r="B338" s="216"/>
      <c r="C338" s="216"/>
      <c r="D338" s="216"/>
      <c r="E338" s="216"/>
      <c r="F338" s="216"/>
      <c r="G338" s="216"/>
      <c r="H338" s="216"/>
      <c r="I338" s="232"/>
      <c r="J338" s="217"/>
      <c r="K338" s="160"/>
      <c r="L338" s="190"/>
      <c r="M338" s="217"/>
      <c r="N338" s="217"/>
      <c r="O338" s="217"/>
      <c r="P338" s="217"/>
      <c r="Q338" s="217"/>
      <c r="R338" s="217"/>
    </row>
    <row r="339" spans="2:18" s="142" customFormat="1" x14ac:dyDescent="0.25">
      <c r="B339" s="216"/>
      <c r="C339" s="216"/>
      <c r="D339" s="216"/>
      <c r="E339" s="216"/>
      <c r="F339" s="216"/>
      <c r="G339" s="216"/>
      <c r="H339" s="216"/>
      <c r="I339" s="232"/>
      <c r="J339" s="217"/>
      <c r="K339" s="160"/>
      <c r="L339" s="190"/>
      <c r="M339" s="217"/>
      <c r="N339" s="217"/>
      <c r="O339" s="217"/>
      <c r="P339" s="217"/>
      <c r="Q339" s="217"/>
      <c r="R339" s="217"/>
    </row>
    <row r="340" spans="2:18" s="142" customFormat="1" x14ac:dyDescent="0.25">
      <c r="B340" s="216"/>
      <c r="C340" s="216"/>
      <c r="D340" s="216"/>
      <c r="E340" s="216"/>
      <c r="F340" s="216"/>
      <c r="G340" s="216"/>
      <c r="H340" s="216"/>
      <c r="I340" s="232"/>
      <c r="J340" s="217"/>
      <c r="K340" s="160"/>
      <c r="L340" s="190"/>
      <c r="M340" s="217"/>
      <c r="N340" s="217"/>
      <c r="O340" s="217"/>
      <c r="P340" s="217"/>
      <c r="Q340" s="217"/>
      <c r="R340" s="217"/>
    </row>
    <row r="341" spans="2:18" s="142" customFormat="1" x14ac:dyDescent="0.25">
      <c r="B341" s="216"/>
      <c r="C341" s="216"/>
      <c r="D341" s="216"/>
      <c r="E341" s="216"/>
      <c r="F341" s="216"/>
      <c r="G341" s="216"/>
      <c r="H341" s="216"/>
      <c r="I341" s="232"/>
      <c r="J341" s="217"/>
      <c r="K341" s="160"/>
      <c r="L341" s="190"/>
      <c r="M341" s="217"/>
      <c r="N341" s="217"/>
      <c r="O341" s="217"/>
      <c r="P341" s="217"/>
      <c r="Q341" s="217"/>
      <c r="R341" s="217"/>
    </row>
    <row r="342" spans="2:18" s="142" customFormat="1" x14ac:dyDescent="0.25">
      <c r="B342" s="216"/>
      <c r="C342" s="216"/>
      <c r="D342" s="216"/>
      <c r="E342" s="216"/>
      <c r="F342" s="216"/>
      <c r="G342" s="216"/>
      <c r="H342" s="216"/>
      <c r="I342" s="232"/>
      <c r="J342" s="217"/>
      <c r="K342" s="160"/>
      <c r="L342" s="190"/>
      <c r="M342" s="217"/>
      <c r="N342" s="217"/>
      <c r="O342" s="217"/>
      <c r="P342" s="217"/>
      <c r="Q342" s="217"/>
      <c r="R342" s="217"/>
    </row>
    <row r="343" spans="2:18" s="142" customFormat="1" x14ac:dyDescent="0.25">
      <c r="B343" s="216"/>
      <c r="C343" s="216"/>
      <c r="D343" s="216"/>
      <c r="E343" s="216"/>
      <c r="F343" s="216"/>
      <c r="G343" s="216"/>
      <c r="H343" s="216"/>
      <c r="I343" s="232"/>
      <c r="J343" s="217"/>
      <c r="K343" s="160"/>
      <c r="L343" s="190"/>
      <c r="M343" s="217"/>
      <c r="N343" s="217"/>
      <c r="O343" s="217"/>
      <c r="P343" s="217"/>
      <c r="Q343" s="217"/>
      <c r="R343" s="217"/>
    </row>
    <row r="344" spans="2:18" s="142" customFormat="1" x14ac:dyDescent="0.25">
      <c r="B344" s="216"/>
      <c r="C344" s="216"/>
      <c r="D344" s="216"/>
      <c r="E344" s="216"/>
      <c r="F344" s="216"/>
      <c r="G344" s="216"/>
      <c r="H344" s="216"/>
      <c r="I344" s="232"/>
      <c r="J344" s="217"/>
      <c r="K344" s="160"/>
      <c r="L344" s="190"/>
      <c r="M344" s="217"/>
      <c r="N344" s="217"/>
      <c r="O344" s="217"/>
      <c r="P344" s="217"/>
      <c r="Q344" s="217"/>
      <c r="R344" s="217"/>
    </row>
    <row r="345" spans="2:18" s="142" customFormat="1" x14ac:dyDescent="0.25">
      <c r="B345" s="216"/>
      <c r="C345" s="216"/>
      <c r="D345" s="216"/>
      <c r="E345" s="216"/>
      <c r="F345" s="216"/>
      <c r="G345" s="216"/>
      <c r="H345" s="216"/>
      <c r="I345" s="232"/>
      <c r="J345" s="217"/>
      <c r="K345" s="160"/>
      <c r="L345" s="190"/>
      <c r="M345" s="217"/>
      <c r="N345" s="217"/>
      <c r="O345" s="217"/>
      <c r="P345" s="217"/>
      <c r="Q345" s="217"/>
      <c r="R345" s="217"/>
    </row>
    <row r="346" spans="2:18" s="142" customFormat="1" x14ac:dyDescent="0.25">
      <c r="B346" s="216"/>
      <c r="C346" s="216"/>
      <c r="D346" s="216"/>
      <c r="E346" s="216"/>
      <c r="F346" s="216"/>
      <c r="G346" s="216"/>
      <c r="H346" s="216"/>
      <c r="I346" s="232"/>
      <c r="J346" s="217"/>
      <c r="K346" s="160"/>
      <c r="L346" s="190"/>
      <c r="M346" s="217"/>
      <c r="N346" s="217"/>
      <c r="O346" s="217"/>
      <c r="P346" s="217"/>
      <c r="Q346" s="217"/>
      <c r="R346" s="217"/>
    </row>
    <row r="347" spans="2:18" s="142" customFormat="1" x14ac:dyDescent="0.25">
      <c r="B347" s="216"/>
      <c r="C347" s="216"/>
      <c r="D347" s="216"/>
      <c r="E347" s="216"/>
      <c r="F347" s="216"/>
      <c r="G347" s="216"/>
      <c r="H347" s="216"/>
      <c r="I347" s="232"/>
      <c r="J347" s="217"/>
      <c r="K347" s="160"/>
      <c r="L347" s="190"/>
      <c r="M347" s="217"/>
      <c r="N347" s="217"/>
      <c r="O347" s="217"/>
      <c r="P347" s="217"/>
      <c r="Q347" s="217"/>
      <c r="R347" s="217"/>
    </row>
    <row r="348" spans="2:18" s="142" customFormat="1" x14ac:dyDescent="0.25">
      <c r="B348" s="216"/>
      <c r="C348" s="216"/>
      <c r="D348" s="216"/>
      <c r="E348" s="216"/>
      <c r="F348" s="216"/>
      <c r="G348" s="216"/>
      <c r="H348" s="216"/>
      <c r="I348" s="232"/>
      <c r="J348" s="217"/>
      <c r="K348" s="160"/>
      <c r="L348" s="190"/>
      <c r="M348" s="217"/>
      <c r="N348" s="217"/>
      <c r="O348" s="217"/>
      <c r="P348" s="217"/>
      <c r="Q348" s="217"/>
      <c r="R348" s="217"/>
    </row>
    <row r="349" spans="2:18" s="142" customFormat="1" x14ac:dyDescent="0.25">
      <c r="B349" s="216"/>
      <c r="C349" s="216"/>
      <c r="D349" s="216"/>
      <c r="E349" s="216"/>
      <c r="F349" s="216"/>
      <c r="G349" s="216"/>
      <c r="H349" s="216"/>
      <c r="I349" s="232"/>
      <c r="J349" s="217"/>
      <c r="K349" s="160"/>
      <c r="L349" s="190"/>
      <c r="M349" s="217"/>
      <c r="N349" s="217"/>
      <c r="O349" s="217"/>
      <c r="P349" s="217"/>
      <c r="Q349" s="217"/>
      <c r="R349" s="217"/>
    </row>
    <row r="350" spans="2:18" s="142" customFormat="1" x14ac:dyDescent="0.25">
      <c r="B350" s="216"/>
      <c r="C350" s="216"/>
      <c r="D350" s="216"/>
      <c r="E350" s="216"/>
      <c r="F350" s="216"/>
      <c r="G350" s="216"/>
      <c r="H350" s="216"/>
      <c r="I350" s="232"/>
      <c r="J350" s="217"/>
      <c r="K350" s="160"/>
      <c r="L350" s="190"/>
      <c r="M350" s="217"/>
      <c r="N350" s="217"/>
      <c r="O350" s="217"/>
      <c r="P350" s="217"/>
      <c r="Q350" s="217"/>
      <c r="R350" s="217"/>
    </row>
    <row r="351" spans="2:18" s="142" customFormat="1" x14ac:dyDescent="0.25">
      <c r="B351" s="216"/>
      <c r="C351" s="216"/>
      <c r="D351" s="216"/>
      <c r="E351" s="216"/>
      <c r="F351" s="216"/>
      <c r="G351" s="216"/>
      <c r="H351" s="216"/>
      <c r="I351" s="232"/>
      <c r="J351" s="217"/>
      <c r="K351" s="160"/>
      <c r="L351" s="190"/>
      <c r="M351" s="217"/>
      <c r="N351" s="217"/>
      <c r="O351" s="217"/>
      <c r="P351" s="217"/>
      <c r="Q351" s="217"/>
      <c r="R351" s="217"/>
    </row>
    <row r="352" spans="2:18" s="142" customFormat="1" x14ac:dyDescent="0.25">
      <c r="B352" s="216"/>
      <c r="C352" s="216"/>
      <c r="D352" s="216"/>
      <c r="E352" s="216"/>
      <c r="F352" s="216"/>
      <c r="G352" s="216"/>
      <c r="H352" s="216"/>
      <c r="I352" s="232"/>
      <c r="J352" s="217"/>
      <c r="K352" s="160"/>
      <c r="L352" s="190"/>
      <c r="M352" s="217"/>
      <c r="N352" s="217"/>
      <c r="O352" s="217"/>
      <c r="P352" s="217"/>
      <c r="Q352" s="217"/>
      <c r="R352" s="217"/>
    </row>
    <row r="353" spans="2:18" s="142" customFormat="1" x14ac:dyDescent="0.25">
      <c r="B353" s="216"/>
      <c r="C353" s="216"/>
      <c r="D353" s="216"/>
      <c r="E353" s="216"/>
      <c r="F353" s="216"/>
      <c r="G353" s="216"/>
      <c r="H353" s="216"/>
      <c r="I353" s="232"/>
      <c r="J353" s="217"/>
      <c r="K353" s="160"/>
      <c r="L353" s="190"/>
      <c r="M353" s="217"/>
      <c r="N353" s="217"/>
      <c r="O353" s="217"/>
      <c r="P353" s="217"/>
      <c r="Q353" s="217"/>
      <c r="R353" s="217"/>
    </row>
    <row r="354" spans="2:18" s="142" customFormat="1" x14ac:dyDescent="0.25">
      <c r="B354" s="216"/>
      <c r="C354" s="216"/>
      <c r="D354" s="216"/>
      <c r="E354" s="216"/>
      <c r="F354" s="216"/>
      <c r="G354" s="216"/>
      <c r="H354" s="216"/>
      <c r="I354" s="232"/>
      <c r="J354" s="217"/>
      <c r="K354" s="160"/>
      <c r="L354" s="190"/>
      <c r="M354" s="217"/>
      <c r="N354" s="217"/>
      <c r="O354" s="217"/>
      <c r="P354" s="217"/>
      <c r="Q354" s="217"/>
      <c r="R354" s="217"/>
    </row>
    <row r="355" spans="2:18" s="142" customFormat="1" x14ac:dyDescent="0.25">
      <c r="B355" s="216"/>
      <c r="C355" s="216"/>
      <c r="D355" s="216"/>
      <c r="E355" s="216"/>
      <c r="F355" s="216"/>
      <c r="G355" s="216"/>
      <c r="H355" s="216"/>
      <c r="I355" s="232"/>
      <c r="J355" s="217"/>
      <c r="K355" s="160"/>
      <c r="L355" s="190"/>
      <c r="M355" s="217"/>
      <c r="N355" s="217"/>
      <c r="O355" s="217"/>
      <c r="P355" s="217"/>
      <c r="Q355" s="217"/>
      <c r="R355" s="217"/>
    </row>
    <row r="356" spans="2:18" s="142" customFormat="1" x14ac:dyDescent="0.25">
      <c r="B356" s="216"/>
      <c r="C356" s="216"/>
      <c r="D356" s="216"/>
      <c r="E356" s="216"/>
      <c r="F356" s="216"/>
      <c r="G356" s="216"/>
      <c r="H356" s="216"/>
      <c r="I356" s="232"/>
      <c r="J356" s="217"/>
      <c r="K356" s="160"/>
      <c r="L356" s="190"/>
      <c r="M356" s="217"/>
      <c r="N356" s="217"/>
      <c r="O356" s="217"/>
      <c r="P356" s="217"/>
      <c r="Q356" s="217"/>
      <c r="R356" s="217"/>
    </row>
    <row r="357" spans="2:18" s="142" customFormat="1" x14ac:dyDescent="0.25">
      <c r="B357" s="216"/>
      <c r="C357" s="216"/>
      <c r="D357" s="216"/>
      <c r="E357" s="216"/>
      <c r="F357" s="216"/>
      <c r="G357" s="216"/>
      <c r="H357" s="216"/>
      <c r="I357" s="232"/>
      <c r="J357" s="217"/>
      <c r="K357" s="160"/>
      <c r="L357" s="190"/>
      <c r="M357" s="217"/>
      <c r="N357" s="217"/>
      <c r="O357" s="217"/>
      <c r="P357" s="217"/>
      <c r="Q357" s="217"/>
      <c r="R357" s="217"/>
    </row>
    <row r="358" spans="2:18" s="142" customFormat="1" x14ac:dyDescent="0.25">
      <c r="B358" s="216"/>
      <c r="C358" s="216"/>
      <c r="D358" s="216"/>
      <c r="E358" s="216"/>
      <c r="F358" s="216"/>
      <c r="G358" s="216"/>
      <c r="H358" s="216"/>
      <c r="I358" s="232"/>
      <c r="J358" s="217"/>
      <c r="K358" s="160"/>
      <c r="L358" s="190"/>
      <c r="M358" s="217"/>
      <c r="N358" s="217"/>
      <c r="O358" s="217"/>
      <c r="P358" s="217"/>
      <c r="Q358" s="217"/>
      <c r="R358" s="217"/>
    </row>
    <row r="359" spans="2:18" s="142" customFormat="1" x14ac:dyDescent="0.25">
      <c r="B359" s="216"/>
      <c r="C359" s="216"/>
      <c r="D359" s="216"/>
      <c r="E359" s="216"/>
      <c r="F359" s="216"/>
      <c r="G359" s="216"/>
      <c r="H359" s="216"/>
      <c r="I359" s="232"/>
      <c r="J359" s="217"/>
      <c r="K359" s="160"/>
      <c r="L359" s="190"/>
      <c r="M359" s="217"/>
      <c r="N359" s="217"/>
      <c r="O359" s="217"/>
      <c r="P359" s="217"/>
      <c r="Q359" s="217"/>
      <c r="R359" s="217"/>
    </row>
    <row r="360" spans="2:18" s="142" customFormat="1" x14ac:dyDescent="0.25">
      <c r="B360" s="216"/>
      <c r="C360" s="216"/>
      <c r="D360" s="216"/>
      <c r="E360" s="216"/>
      <c r="F360" s="216"/>
      <c r="G360" s="216"/>
      <c r="H360" s="216"/>
      <c r="I360" s="232"/>
      <c r="J360" s="217"/>
      <c r="K360" s="160"/>
      <c r="L360" s="190"/>
      <c r="M360" s="217"/>
      <c r="N360" s="217"/>
      <c r="O360" s="217"/>
      <c r="P360" s="217"/>
      <c r="Q360" s="217"/>
      <c r="R360" s="217"/>
    </row>
    <row r="361" spans="2:18" s="142" customFormat="1" x14ac:dyDescent="0.25">
      <c r="B361" s="216"/>
      <c r="C361" s="216"/>
      <c r="D361" s="216"/>
      <c r="E361" s="216"/>
      <c r="F361" s="216"/>
      <c r="G361" s="216"/>
      <c r="H361" s="216"/>
      <c r="I361" s="232"/>
      <c r="J361" s="217"/>
      <c r="K361" s="160"/>
      <c r="L361" s="190"/>
      <c r="M361" s="217"/>
      <c r="N361" s="217"/>
      <c r="O361" s="217"/>
      <c r="P361" s="217"/>
      <c r="Q361" s="217"/>
      <c r="R361" s="217"/>
    </row>
    <row r="362" spans="2:18" s="142" customFormat="1" x14ac:dyDescent="0.25">
      <c r="B362" s="216"/>
      <c r="C362" s="216"/>
      <c r="D362" s="216"/>
      <c r="E362" s="216"/>
      <c r="F362" s="216"/>
      <c r="G362" s="216"/>
      <c r="H362" s="216"/>
      <c r="I362" s="232"/>
      <c r="J362" s="217"/>
      <c r="K362" s="160"/>
      <c r="L362" s="190"/>
      <c r="M362" s="217"/>
      <c r="N362" s="217"/>
      <c r="O362" s="217"/>
      <c r="P362" s="217"/>
      <c r="Q362" s="217"/>
      <c r="R362" s="217"/>
    </row>
    <row r="363" spans="2:18" s="142" customFormat="1" x14ac:dyDescent="0.25">
      <c r="B363" s="216"/>
      <c r="C363" s="216"/>
      <c r="D363" s="216"/>
      <c r="E363" s="216"/>
      <c r="F363" s="216"/>
      <c r="G363" s="216"/>
      <c r="H363" s="216"/>
      <c r="I363" s="232"/>
      <c r="J363" s="217"/>
      <c r="K363" s="160"/>
      <c r="L363" s="190"/>
      <c r="M363" s="217"/>
      <c r="N363" s="217"/>
      <c r="O363" s="217"/>
      <c r="P363" s="217"/>
      <c r="Q363" s="217"/>
      <c r="R363" s="217"/>
    </row>
    <row r="364" spans="2:18" s="142" customFormat="1" x14ac:dyDescent="0.25">
      <c r="B364" s="216"/>
      <c r="C364" s="216"/>
      <c r="D364" s="216"/>
      <c r="E364" s="216"/>
      <c r="F364" s="216"/>
      <c r="G364" s="216"/>
      <c r="H364" s="216"/>
      <c r="I364" s="232"/>
      <c r="J364" s="217"/>
      <c r="K364" s="160"/>
      <c r="L364" s="190"/>
      <c r="M364" s="217"/>
      <c r="N364" s="217"/>
      <c r="O364" s="217"/>
      <c r="P364" s="217"/>
      <c r="Q364" s="217"/>
      <c r="R364" s="217"/>
    </row>
    <row r="365" spans="2:18" s="142" customFormat="1" x14ac:dyDescent="0.25">
      <c r="B365" s="216"/>
      <c r="C365" s="216"/>
      <c r="D365" s="216"/>
      <c r="E365" s="216"/>
      <c r="F365" s="216"/>
      <c r="G365" s="216"/>
      <c r="H365" s="216"/>
      <c r="I365" s="232"/>
      <c r="J365" s="217"/>
      <c r="K365" s="160"/>
      <c r="L365" s="190"/>
      <c r="M365" s="217"/>
      <c r="N365" s="217"/>
      <c r="O365" s="217"/>
      <c r="P365" s="217"/>
      <c r="Q365" s="217"/>
      <c r="R365" s="217"/>
    </row>
    <row r="366" spans="2:18" s="142" customFormat="1" x14ac:dyDescent="0.25">
      <c r="B366" s="216"/>
      <c r="C366" s="216"/>
      <c r="D366" s="216"/>
      <c r="E366" s="216"/>
      <c r="F366" s="216"/>
      <c r="G366" s="216"/>
      <c r="H366" s="216"/>
      <c r="I366" s="232"/>
      <c r="J366" s="217"/>
      <c r="K366" s="160"/>
      <c r="L366" s="190"/>
      <c r="M366" s="217"/>
      <c r="N366" s="217"/>
      <c r="O366" s="217"/>
      <c r="P366" s="217"/>
      <c r="Q366" s="217"/>
      <c r="R366" s="217"/>
    </row>
    <row r="367" spans="2:18" s="142" customFormat="1" x14ac:dyDescent="0.25">
      <c r="B367" s="216"/>
      <c r="C367" s="216"/>
      <c r="D367" s="216"/>
      <c r="E367" s="216"/>
      <c r="F367" s="216"/>
      <c r="G367" s="216"/>
      <c r="H367" s="216"/>
      <c r="I367" s="232"/>
      <c r="J367" s="217"/>
      <c r="K367" s="160"/>
      <c r="L367" s="190"/>
      <c r="M367" s="217"/>
      <c r="N367" s="217"/>
      <c r="O367" s="217"/>
      <c r="P367" s="217"/>
      <c r="Q367" s="217"/>
      <c r="R367" s="217"/>
    </row>
    <row r="368" spans="2:18" s="142" customFormat="1" x14ac:dyDescent="0.25">
      <c r="B368" s="216"/>
      <c r="C368" s="216"/>
      <c r="D368" s="216"/>
      <c r="E368" s="216"/>
      <c r="F368" s="216"/>
      <c r="G368" s="216"/>
      <c r="H368" s="216"/>
      <c r="I368" s="232"/>
      <c r="J368" s="217"/>
      <c r="K368" s="160"/>
      <c r="L368" s="190"/>
      <c r="M368" s="217"/>
      <c r="N368" s="217"/>
      <c r="O368" s="217"/>
      <c r="P368" s="217"/>
      <c r="Q368" s="217"/>
      <c r="R368" s="217"/>
    </row>
    <row r="369" spans="2:18" s="142" customFormat="1" x14ac:dyDescent="0.25">
      <c r="B369" s="216"/>
      <c r="C369" s="216"/>
      <c r="D369" s="216"/>
      <c r="E369" s="216"/>
      <c r="F369" s="216"/>
      <c r="G369" s="216"/>
      <c r="H369" s="216"/>
      <c r="I369" s="232"/>
      <c r="J369" s="217"/>
      <c r="K369" s="160"/>
      <c r="L369" s="190"/>
      <c r="M369" s="217"/>
      <c r="N369" s="217"/>
      <c r="O369" s="217"/>
      <c r="P369" s="217"/>
      <c r="Q369" s="217"/>
      <c r="R369" s="217"/>
    </row>
    <row r="370" spans="2:18" s="142" customFormat="1" x14ac:dyDescent="0.25">
      <c r="B370" s="216"/>
      <c r="C370" s="216"/>
      <c r="D370" s="216"/>
      <c r="E370" s="216"/>
      <c r="F370" s="216"/>
      <c r="G370" s="216"/>
      <c r="H370" s="216"/>
      <c r="I370" s="232"/>
      <c r="J370" s="217"/>
      <c r="K370" s="160"/>
      <c r="L370" s="190"/>
      <c r="M370" s="217"/>
      <c r="N370" s="217"/>
      <c r="O370" s="217"/>
      <c r="P370" s="217"/>
      <c r="Q370" s="217"/>
      <c r="R370" s="217"/>
    </row>
    <row r="371" spans="2:18" s="142" customFormat="1" x14ac:dyDescent="0.25">
      <c r="B371" s="216"/>
      <c r="C371" s="216"/>
      <c r="D371" s="216"/>
      <c r="E371" s="216"/>
      <c r="F371" s="216"/>
      <c r="G371" s="216"/>
      <c r="H371" s="216"/>
      <c r="I371" s="232"/>
      <c r="J371" s="217"/>
      <c r="K371" s="160"/>
      <c r="L371" s="190"/>
      <c r="M371" s="217"/>
      <c r="N371" s="217"/>
      <c r="O371" s="217"/>
      <c r="P371" s="217"/>
      <c r="Q371" s="217"/>
      <c r="R371" s="217"/>
    </row>
    <row r="372" spans="2:18" s="142" customFormat="1" x14ac:dyDescent="0.25">
      <c r="B372" s="216"/>
      <c r="C372" s="216"/>
      <c r="D372" s="216"/>
      <c r="E372" s="216"/>
      <c r="F372" s="216"/>
      <c r="G372" s="216"/>
      <c r="H372" s="216"/>
      <c r="I372" s="232"/>
      <c r="J372" s="217"/>
      <c r="K372" s="160"/>
      <c r="L372" s="190"/>
      <c r="M372" s="217"/>
      <c r="N372" s="217"/>
      <c r="O372" s="217"/>
      <c r="P372" s="217"/>
      <c r="Q372" s="217"/>
      <c r="R372" s="217"/>
    </row>
    <row r="373" spans="2:18" s="142" customFormat="1" x14ac:dyDescent="0.25">
      <c r="B373" s="216"/>
      <c r="C373" s="216"/>
      <c r="D373" s="216"/>
      <c r="E373" s="216"/>
      <c r="F373" s="216"/>
      <c r="G373" s="216"/>
      <c r="H373" s="216"/>
      <c r="I373" s="232"/>
      <c r="J373" s="217"/>
      <c r="K373" s="160"/>
      <c r="L373" s="190"/>
      <c r="M373" s="217"/>
      <c r="N373" s="217"/>
      <c r="O373" s="217"/>
      <c r="P373" s="217"/>
      <c r="Q373" s="217"/>
      <c r="R373" s="217"/>
    </row>
    <row r="374" spans="2:18" s="142" customFormat="1" x14ac:dyDescent="0.25">
      <c r="B374" s="216"/>
      <c r="C374" s="216"/>
      <c r="D374" s="216"/>
      <c r="E374" s="216"/>
      <c r="F374" s="216"/>
      <c r="G374" s="216"/>
      <c r="H374" s="216"/>
      <c r="I374" s="232"/>
      <c r="J374" s="217"/>
      <c r="K374" s="160"/>
      <c r="L374" s="190"/>
      <c r="M374" s="217"/>
      <c r="N374" s="217"/>
      <c r="O374" s="217"/>
      <c r="P374" s="217"/>
      <c r="Q374" s="217"/>
      <c r="R374" s="217"/>
    </row>
    <row r="375" spans="2:18" s="142" customFormat="1" x14ac:dyDescent="0.25">
      <c r="B375" s="216"/>
      <c r="C375" s="216"/>
      <c r="D375" s="216"/>
      <c r="E375" s="216"/>
      <c r="F375" s="216"/>
      <c r="G375" s="216"/>
      <c r="H375" s="216"/>
      <c r="I375" s="232"/>
      <c r="J375" s="217"/>
      <c r="K375" s="160"/>
      <c r="L375" s="190"/>
      <c r="M375" s="217"/>
      <c r="N375" s="217"/>
      <c r="O375" s="217"/>
      <c r="P375" s="217"/>
      <c r="Q375" s="217"/>
      <c r="R375" s="217"/>
    </row>
    <row r="376" spans="2:18" s="142" customFormat="1" x14ac:dyDescent="0.25">
      <c r="B376" s="216"/>
      <c r="C376" s="216"/>
      <c r="D376" s="216"/>
      <c r="E376" s="216"/>
      <c r="F376" s="216"/>
      <c r="G376" s="216"/>
      <c r="H376" s="216"/>
      <c r="I376" s="232"/>
      <c r="J376" s="217"/>
      <c r="K376" s="160"/>
      <c r="L376" s="190"/>
      <c r="M376" s="217"/>
      <c r="N376" s="217"/>
      <c r="O376" s="217"/>
      <c r="P376" s="217"/>
      <c r="Q376" s="217"/>
      <c r="R376" s="217"/>
    </row>
    <row r="377" spans="2:18" s="142" customFormat="1" x14ac:dyDescent="0.25">
      <c r="B377" s="216"/>
      <c r="C377" s="216"/>
      <c r="D377" s="216"/>
      <c r="E377" s="216"/>
      <c r="F377" s="216"/>
      <c r="G377" s="216"/>
      <c r="H377" s="216"/>
      <c r="I377" s="232"/>
      <c r="J377" s="217"/>
      <c r="K377" s="160"/>
      <c r="L377" s="190"/>
      <c r="M377" s="217"/>
      <c r="N377" s="217"/>
      <c r="O377" s="217"/>
      <c r="P377" s="217"/>
      <c r="Q377" s="217"/>
      <c r="R377" s="217"/>
    </row>
    <row r="378" spans="2:18" s="142" customFormat="1" x14ac:dyDescent="0.25">
      <c r="B378" s="216"/>
      <c r="C378" s="216"/>
      <c r="D378" s="216"/>
      <c r="E378" s="216"/>
      <c r="F378" s="216"/>
      <c r="G378" s="216"/>
      <c r="H378" s="216"/>
      <c r="I378" s="232"/>
      <c r="J378" s="217"/>
      <c r="K378" s="160"/>
      <c r="L378" s="190"/>
      <c r="M378" s="217"/>
      <c r="N378" s="217"/>
      <c r="O378" s="217"/>
      <c r="P378" s="217"/>
      <c r="Q378" s="217"/>
      <c r="R378" s="217"/>
    </row>
    <row r="379" spans="2:18" s="142" customFormat="1" x14ac:dyDescent="0.25">
      <c r="B379" s="216"/>
      <c r="C379" s="216"/>
      <c r="D379" s="216"/>
      <c r="E379" s="216"/>
      <c r="F379" s="216"/>
      <c r="G379" s="216"/>
      <c r="H379" s="216"/>
      <c r="I379" s="232"/>
      <c r="J379" s="217"/>
      <c r="K379" s="160"/>
      <c r="L379" s="190"/>
      <c r="M379" s="217"/>
      <c r="N379" s="217"/>
      <c r="O379" s="217"/>
      <c r="P379" s="217"/>
      <c r="Q379" s="217"/>
      <c r="R379" s="217"/>
    </row>
    <row r="380" spans="2:18" s="142" customFormat="1" x14ac:dyDescent="0.25">
      <c r="B380" s="216"/>
      <c r="C380" s="216"/>
      <c r="D380" s="216"/>
      <c r="E380" s="216"/>
      <c r="F380" s="216"/>
      <c r="G380" s="216"/>
      <c r="H380" s="216"/>
      <c r="I380" s="232"/>
      <c r="J380" s="217"/>
      <c r="K380" s="160"/>
      <c r="L380" s="190"/>
      <c r="M380" s="217"/>
      <c r="N380" s="217"/>
      <c r="O380" s="217"/>
      <c r="P380" s="217"/>
      <c r="Q380" s="217"/>
      <c r="R380" s="217"/>
    </row>
    <row r="381" spans="2:18" s="142" customFormat="1" x14ac:dyDescent="0.25">
      <c r="B381" s="216"/>
      <c r="C381" s="216"/>
      <c r="D381" s="216"/>
      <c r="E381" s="216"/>
      <c r="F381" s="216"/>
      <c r="G381" s="216"/>
      <c r="H381" s="216"/>
      <c r="I381" s="232"/>
      <c r="J381" s="217"/>
      <c r="K381" s="160"/>
      <c r="L381" s="190"/>
      <c r="M381" s="217"/>
      <c r="N381" s="217"/>
      <c r="O381" s="217"/>
      <c r="P381" s="217"/>
      <c r="Q381" s="217"/>
      <c r="R381" s="217"/>
    </row>
    <row r="382" spans="2:18" s="142" customFormat="1" x14ac:dyDescent="0.25">
      <c r="B382" s="216"/>
      <c r="C382" s="216"/>
      <c r="D382" s="216"/>
      <c r="E382" s="216"/>
      <c r="F382" s="216"/>
      <c r="G382" s="216"/>
      <c r="H382" s="216"/>
      <c r="I382" s="232"/>
      <c r="J382" s="217"/>
      <c r="K382" s="160"/>
      <c r="L382" s="190"/>
      <c r="M382" s="217"/>
      <c r="N382" s="217"/>
      <c r="O382" s="217"/>
      <c r="P382" s="217"/>
      <c r="Q382" s="217"/>
      <c r="R382" s="217"/>
    </row>
    <row r="383" spans="2:18" s="142" customFormat="1" x14ac:dyDescent="0.25">
      <c r="B383" s="216"/>
      <c r="C383" s="216"/>
      <c r="D383" s="216"/>
      <c r="E383" s="216"/>
      <c r="F383" s="216"/>
      <c r="G383" s="216"/>
      <c r="H383" s="216"/>
      <c r="I383" s="232"/>
      <c r="J383" s="217"/>
      <c r="K383" s="160"/>
      <c r="L383" s="190"/>
      <c r="M383" s="217"/>
      <c r="N383" s="217"/>
      <c r="O383" s="217"/>
      <c r="P383" s="217"/>
      <c r="Q383" s="217"/>
      <c r="R383" s="217"/>
    </row>
    <row r="384" spans="2:18" s="142" customFormat="1" x14ac:dyDescent="0.25">
      <c r="B384" s="216"/>
      <c r="C384" s="216"/>
      <c r="D384" s="216"/>
      <c r="E384" s="216"/>
      <c r="F384" s="216"/>
      <c r="G384" s="216"/>
      <c r="H384" s="216"/>
      <c r="I384" s="232"/>
      <c r="J384" s="217"/>
      <c r="K384" s="160"/>
      <c r="L384" s="190"/>
      <c r="M384" s="217"/>
      <c r="N384" s="217"/>
      <c r="O384" s="217"/>
      <c r="P384" s="217"/>
      <c r="Q384" s="217"/>
      <c r="R384" s="217"/>
    </row>
    <row r="385" spans="2:18" s="142" customFormat="1" x14ac:dyDescent="0.25">
      <c r="B385" s="216"/>
      <c r="C385" s="216"/>
      <c r="D385" s="216"/>
      <c r="E385" s="216"/>
      <c r="F385" s="216"/>
      <c r="G385" s="216"/>
      <c r="H385" s="216"/>
      <c r="I385" s="232"/>
      <c r="J385" s="217"/>
      <c r="K385" s="160"/>
      <c r="L385" s="190"/>
      <c r="M385" s="217"/>
      <c r="N385" s="217"/>
      <c r="O385" s="217"/>
      <c r="P385" s="217"/>
      <c r="Q385" s="217"/>
      <c r="R385" s="217"/>
    </row>
    <row r="386" spans="2:18" s="142" customFormat="1" x14ac:dyDescent="0.25">
      <c r="B386" s="216"/>
      <c r="C386" s="216"/>
      <c r="D386" s="216"/>
      <c r="E386" s="216"/>
      <c r="F386" s="216"/>
      <c r="G386" s="216"/>
      <c r="H386" s="216"/>
      <c r="I386" s="232"/>
      <c r="J386" s="217"/>
      <c r="K386" s="160"/>
      <c r="L386" s="190"/>
      <c r="M386" s="217"/>
      <c r="N386" s="217"/>
      <c r="O386" s="217"/>
      <c r="P386" s="217"/>
      <c r="Q386" s="217"/>
      <c r="R386" s="217"/>
    </row>
    <row r="387" spans="2:18" s="142" customFormat="1" x14ac:dyDescent="0.25">
      <c r="B387" s="216"/>
      <c r="C387" s="216"/>
      <c r="D387" s="216"/>
      <c r="E387" s="216"/>
      <c r="F387" s="216"/>
      <c r="G387" s="216"/>
      <c r="H387" s="216"/>
      <c r="I387" s="232"/>
      <c r="J387" s="217"/>
      <c r="K387" s="160"/>
      <c r="L387" s="190"/>
      <c r="M387" s="217"/>
      <c r="N387" s="217"/>
      <c r="O387" s="217"/>
      <c r="P387" s="217"/>
      <c r="Q387" s="217"/>
      <c r="R387" s="217"/>
    </row>
    <row r="388" spans="2:18" s="142" customFormat="1" x14ac:dyDescent="0.25">
      <c r="B388" s="216"/>
      <c r="C388" s="216"/>
      <c r="D388" s="216"/>
      <c r="E388" s="216"/>
      <c r="F388" s="216"/>
      <c r="G388" s="216"/>
      <c r="H388" s="216"/>
      <c r="I388" s="232"/>
      <c r="J388" s="217"/>
      <c r="K388" s="160"/>
      <c r="L388" s="190"/>
      <c r="M388" s="217"/>
      <c r="N388" s="217"/>
      <c r="O388" s="217"/>
      <c r="P388" s="217"/>
      <c r="Q388" s="217"/>
      <c r="R388" s="217"/>
    </row>
    <row r="389" spans="2:18" s="142" customFormat="1" x14ac:dyDescent="0.25">
      <c r="B389" s="216"/>
      <c r="C389" s="216"/>
      <c r="D389" s="216"/>
      <c r="E389" s="216"/>
      <c r="F389" s="216"/>
      <c r="G389" s="216"/>
      <c r="H389" s="216"/>
      <c r="I389" s="232"/>
      <c r="J389" s="217"/>
      <c r="K389" s="160"/>
      <c r="L389" s="190"/>
      <c r="M389" s="217"/>
      <c r="N389" s="217"/>
      <c r="O389" s="217"/>
      <c r="P389" s="217"/>
      <c r="Q389" s="217"/>
      <c r="R389" s="217"/>
    </row>
    <row r="390" spans="2:18" s="142" customFormat="1" x14ac:dyDescent="0.25">
      <c r="B390" s="216"/>
      <c r="C390" s="216"/>
      <c r="D390" s="216"/>
      <c r="E390" s="216"/>
      <c r="F390" s="216"/>
      <c r="G390" s="216"/>
      <c r="H390" s="216"/>
      <c r="I390" s="232"/>
      <c r="J390" s="217"/>
      <c r="K390" s="160"/>
      <c r="L390" s="190"/>
      <c r="M390" s="217"/>
      <c r="N390" s="217"/>
      <c r="O390" s="217"/>
      <c r="P390" s="217"/>
      <c r="Q390" s="217"/>
      <c r="R390" s="217"/>
    </row>
    <row r="391" spans="2:18" s="142" customFormat="1" x14ac:dyDescent="0.25">
      <c r="B391" s="216"/>
      <c r="C391" s="216"/>
      <c r="D391" s="216"/>
      <c r="E391" s="216"/>
      <c r="F391" s="216"/>
      <c r="G391" s="216"/>
      <c r="H391" s="216"/>
      <c r="I391" s="232"/>
      <c r="J391" s="217"/>
      <c r="K391" s="160"/>
      <c r="L391" s="190"/>
      <c r="M391" s="217"/>
      <c r="N391" s="217"/>
      <c r="O391" s="217"/>
      <c r="P391" s="217"/>
      <c r="Q391" s="217"/>
      <c r="R391" s="217"/>
    </row>
    <row r="392" spans="2:18" s="142" customFormat="1" x14ac:dyDescent="0.25">
      <c r="B392" s="216"/>
      <c r="C392" s="216"/>
      <c r="D392" s="216"/>
      <c r="E392" s="216"/>
      <c r="F392" s="216"/>
      <c r="G392" s="216"/>
      <c r="H392" s="216"/>
      <c r="I392" s="232"/>
      <c r="J392" s="217"/>
      <c r="K392" s="160"/>
      <c r="L392" s="190"/>
      <c r="M392" s="217"/>
      <c r="N392" s="217"/>
      <c r="O392" s="217"/>
      <c r="P392" s="217"/>
      <c r="Q392" s="217"/>
      <c r="R392" s="217"/>
    </row>
    <row r="393" spans="2:18" s="142" customFormat="1" x14ac:dyDescent="0.25">
      <c r="B393" s="216"/>
      <c r="C393" s="216"/>
      <c r="D393" s="216"/>
      <c r="E393" s="216"/>
      <c r="F393" s="216"/>
      <c r="G393" s="216"/>
      <c r="H393" s="216"/>
      <c r="I393" s="232"/>
      <c r="J393" s="217"/>
      <c r="K393" s="160"/>
      <c r="L393" s="190"/>
      <c r="M393" s="217"/>
      <c r="N393" s="217"/>
      <c r="O393" s="217"/>
      <c r="P393" s="217"/>
      <c r="Q393" s="217"/>
      <c r="R393" s="217"/>
    </row>
    <row r="394" spans="2:18" s="142" customFormat="1" x14ac:dyDescent="0.25">
      <c r="B394" s="216"/>
      <c r="C394" s="216"/>
      <c r="D394" s="216"/>
      <c r="E394" s="216"/>
      <c r="F394" s="216"/>
      <c r="G394" s="216"/>
      <c r="H394" s="216"/>
      <c r="I394" s="232"/>
      <c r="J394" s="217"/>
      <c r="K394" s="160"/>
      <c r="L394" s="190"/>
      <c r="M394" s="217"/>
      <c r="N394" s="217"/>
      <c r="O394" s="217"/>
      <c r="P394" s="217"/>
      <c r="Q394" s="217"/>
      <c r="R394" s="217"/>
    </row>
    <row r="395" spans="2:18" s="142" customFormat="1" x14ac:dyDescent="0.25">
      <c r="B395" s="216"/>
      <c r="C395" s="216"/>
      <c r="D395" s="216"/>
      <c r="E395" s="216"/>
      <c r="F395" s="216"/>
      <c r="G395" s="216"/>
      <c r="H395" s="216"/>
      <c r="I395" s="232"/>
      <c r="J395" s="217"/>
      <c r="K395" s="160"/>
      <c r="L395" s="190"/>
      <c r="M395" s="217"/>
      <c r="N395" s="217"/>
      <c r="O395" s="217"/>
      <c r="P395" s="217"/>
      <c r="Q395" s="217"/>
      <c r="R395" s="217"/>
    </row>
    <row r="396" spans="2:18" s="142" customFormat="1" x14ac:dyDescent="0.25">
      <c r="B396" s="216"/>
      <c r="C396" s="216"/>
      <c r="D396" s="216"/>
      <c r="E396" s="216"/>
      <c r="F396" s="216"/>
      <c r="G396" s="216"/>
      <c r="H396" s="216"/>
      <c r="I396" s="232"/>
      <c r="J396" s="217"/>
      <c r="K396" s="160"/>
      <c r="L396" s="190"/>
      <c r="M396" s="217"/>
      <c r="N396" s="217"/>
      <c r="O396" s="217"/>
      <c r="P396" s="217"/>
      <c r="Q396" s="217"/>
      <c r="R396" s="217"/>
    </row>
    <row r="397" spans="2:18" s="142" customFormat="1" x14ac:dyDescent="0.25">
      <c r="B397" s="216"/>
      <c r="C397" s="216"/>
      <c r="D397" s="216"/>
      <c r="E397" s="216"/>
      <c r="F397" s="216"/>
      <c r="G397" s="216"/>
      <c r="H397" s="216"/>
      <c r="I397" s="232"/>
      <c r="J397" s="217"/>
      <c r="K397" s="160"/>
      <c r="L397" s="190"/>
      <c r="M397" s="217"/>
      <c r="N397" s="217"/>
      <c r="O397" s="217"/>
      <c r="P397" s="217"/>
      <c r="Q397" s="217"/>
      <c r="R397" s="217"/>
    </row>
    <row r="398" spans="2:18" s="142" customFormat="1" x14ac:dyDescent="0.25">
      <c r="B398" s="216"/>
      <c r="C398" s="216"/>
      <c r="D398" s="216"/>
      <c r="E398" s="216"/>
      <c r="F398" s="216"/>
      <c r="G398" s="216"/>
      <c r="H398" s="216"/>
      <c r="I398" s="232"/>
      <c r="J398" s="217"/>
      <c r="K398" s="160"/>
      <c r="L398" s="190"/>
      <c r="M398" s="217"/>
      <c r="N398" s="217"/>
      <c r="O398" s="217"/>
      <c r="P398" s="217"/>
      <c r="Q398" s="217"/>
      <c r="R398" s="217"/>
    </row>
    <row r="399" spans="2:18" s="142" customFormat="1" x14ac:dyDescent="0.25">
      <c r="B399" s="216"/>
      <c r="C399" s="216"/>
      <c r="D399" s="216"/>
      <c r="E399" s="216"/>
      <c r="F399" s="216"/>
      <c r="G399" s="216"/>
      <c r="H399" s="216"/>
      <c r="I399" s="232"/>
      <c r="J399" s="217"/>
      <c r="K399" s="160"/>
      <c r="L399" s="190"/>
      <c r="M399" s="217"/>
      <c r="N399" s="217"/>
      <c r="O399" s="217"/>
      <c r="P399" s="217"/>
      <c r="Q399" s="217"/>
      <c r="R399" s="217"/>
    </row>
    <row r="400" spans="2:18" s="142" customFormat="1" x14ac:dyDescent="0.25">
      <c r="B400" s="216"/>
      <c r="C400" s="216"/>
      <c r="D400" s="216"/>
      <c r="E400" s="216"/>
      <c r="F400" s="216"/>
      <c r="G400" s="216"/>
      <c r="H400" s="216"/>
      <c r="I400" s="232"/>
      <c r="J400" s="217"/>
      <c r="K400" s="160"/>
      <c r="L400" s="190"/>
      <c r="M400" s="217"/>
      <c r="N400" s="217"/>
      <c r="O400" s="217"/>
      <c r="P400" s="217"/>
      <c r="Q400" s="217"/>
      <c r="R400" s="217"/>
    </row>
    <row r="401" spans="2:18" s="142" customFormat="1" x14ac:dyDescent="0.25">
      <c r="B401" s="216"/>
      <c r="C401" s="216"/>
      <c r="D401" s="216"/>
      <c r="E401" s="216"/>
      <c r="F401" s="216"/>
      <c r="G401" s="216"/>
      <c r="H401" s="216"/>
      <c r="I401" s="232"/>
      <c r="J401" s="217"/>
      <c r="K401" s="160"/>
      <c r="L401" s="190"/>
      <c r="M401" s="217"/>
      <c r="N401" s="217"/>
      <c r="O401" s="217"/>
      <c r="P401" s="217"/>
      <c r="Q401" s="217"/>
      <c r="R401" s="217"/>
    </row>
    <row r="402" spans="2:18" s="142" customFormat="1" x14ac:dyDescent="0.25">
      <c r="B402" s="216"/>
      <c r="C402" s="216"/>
      <c r="D402" s="216"/>
      <c r="E402" s="216"/>
      <c r="F402" s="216"/>
      <c r="G402" s="216"/>
      <c r="H402" s="216"/>
      <c r="I402" s="232"/>
      <c r="J402" s="217"/>
      <c r="K402" s="160"/>
      <c r="L402" s="190"/>
      <c r="M402" s="217"/>
      <c r="N402" s="217"/>
      <c r="O402" s="217"/>
      <c r="P402" s="217"/>
      <c r="Q402" s="217"/>
      <c r="R402" s="217"/>
    </row>
    <row r="403" spans="2:18" s="142" customFormat="1" x14ac:dyDescent="0.25">
      <c r="B403" s="216"/>
      <c r="C403" s="216"/>
      <c r="D403" s="216"/>
      <c r="E403" s="216"/>
      <c r="F403" s="216"/>
      <c r="G403" s="216"/>
      <c r="H403" s="216"/>
      <c r="I403" s="232"/>
      <c r="J403" s="217"/>
      <c r="K403" s="160"/>
      <c r="L403" s="190"/>
      <c r="M403" s="217"/>
      <c r="N403" s="217"/>
      <c r="O403" s="217"/>
      <c r="P403" s="217"/>
      <c r="Q403" s="217"/>
      <c r="R403" s="217"/>
    </row>
    <row r="404" spans="2:18" s="142" customFormat="1" x14ac:dyDescent="0.25">
      <c r="B404" s="216"/>
      <c r="C404" s="216"/>
      <c r="D404" s="216"/>
      <c r="E404" s="216"/>
      <c r="F404" s="216"/>
      <c r="G404" s="216"/>
      <c r="H404" s="216"/>
      <c r="I404" s="232"/>
      <c r="J404" s="217"/>
      <c r="K404" s="160"/>
      <c r="L404" s="190"/>
      <c r="M404" s="217"/>
      <c r="N404" s="217"/>
      <c r="O404" s="217"/>
      <c r="P404" s="217"/>
      <c r="Q404" s="217"/>
      <c r="R404" s="217"/>
    </row>
    <row r="405" spans="2:18" s="142" customFormat="1" x14ac:dyDescent="0.25">
      <c r="B405" s="216"/>
      <c r="C405" s="216"/>
      <c r="D405" s="216"/>
      <c r="E405" s="216"/>
      <c r="F405" s="216"/>
      <c r="G405" s="216"/>
      <c r="H405" s="216"/>
      <c r="I405" s="232"/>
      <c r="J405" s="217"/>
      <c r="K405" s="160"/>
      <c r="L405" s="190"/>
      <c r="M405" s="217"/>
      <c r="N405" s="217"/>
      <c r="O405" s="217"/>
      <c r="P405" s="217"/>
      <c r="Q405" s="217"/>
      <c r="R405" s="217"/>
    </row>
    <row r="406" spans="2:18" s="142" customFormat="1" x14ac:dyDescent="0.25">
      <c r="B406" s="216"/>
      <c r="C406" s="216"/>
      <c r="D406" s="216"/>
      <c r="E406" s="216"/>
      <c r="F406" s="216"/>
      <c r="G406" s="216"/>
      <c r="H406" s="216"/>
      <c r="I406" s="232"/>
      <c r="J406" s="217"/>
      <c r="K406" s="160"/>
      <c r="L406" s="190"/>
      <c r="M406" s="217"/>
      <c r="N406" s="217"/>
      <c r="O406" s="217"/>
      <c r="P406" s="217"/>
      <c r="Q406" s="217"/>
      <c r="R406" s="217"/>
    </row>
    <row r="407" spans="2:18" s="142" customFormat="1" x14ac:dyDescent="0.25">
      <c r="B407" s="216"/>
      <c r="C407" s="216"/>
      <c r="D407" s="216"/>
      <c r="E407" s="216"/>
      <c r="F407" s="216"/>
      <c r="G407" s="216"/>
      <c r="H407" s="216"/>
      <c r="I407" s="232"/>
      <c r="J407" s="217"/>
      <c r="K407" s="160"/>
      <c r="L407" s="190"/>
      <c r="M407" s="217"/>
      <c r="N407" s="217"/>
      <c r="O407" s="217"/>
      <c r="P407" s="217"/>
      <c r="Q407" s="217"/>
      <c r="R407" s="217"/>
    </row>
    <row r="408" spans="2:18" s="142" customFormat="1" x14ac:dyDescent="0.25">
      <c r="B408" s="216"/>
      <c r="C408" s="216"/>
      <c r="D408" s="216"/>
      <c r="E408" s="216"/>
      <c r="F408" s="216"/>
      <c r="G408" s="216"/>
      <c r="H408" s="216"/>
      <c r="I408" s="232"/>
      <c r="J408" s="217"/>
      <c r="K408" s="160"/>
      <c r="L408" s="190"/>
      <c r="M408" s="217"/>
      <c r="N408" s="217"/>
      <c r="O408" s="217"/>
      <c r="P408" s="217"/>
      <c r="Q408" s="217"/>
      <c r="R408" s="217"/>
    </row>
    <row r="409" spans="2:18" s="142" customFormat="1" x14ac:dyDescent="0.25">
      <c r="B409" s="216"/>
      <c r="C409" s="216"/>
      <c r="D409" s="216"/>
      <c r="E409" s="216"/>
      <c r="F409" s="216"/>
      <c r="G409" s="216"/>
      <c r="H409" s="216"/>
      <c r="I409" s="232"/>
      <c r="J409" s="217"/>
      <c r="K409" s="160"/>
      <c r="L409" s="190"/>
      <c r="M409" s="217"/>
      <c r="N409" s="217"/>
      <c r="O409" s="217"/>
      <c r="P409" s="217"/>
      <c r="Q409" s="217"/>
      <c r="R409" s="217"/>
    </row>
    <row r="410" spans="2:18" s="142" customFormat="1" x14ac:dyDescent="0.25">
      <c r="B410" s="216"/>
      <c r="C410" s="216"/>
      <c r="D410" s="216"/>
      <c r="E410" s="216"/>
      <c r="F410" s="216"/>
      <c r="G410" s="216"/>
      <c r="H410" s="216"/>
      <c r="I410" s="232"/>
      <c r="J410" s="217"/>
      <c r="K410" s="160"/>
      <c r="L410" s="190"/>
      <c r="M410" s="217"/>
      <c r="N410" s="217"/>
      <c r="O410" s="217"/>
      <c r="P410" s="217"/>
      <c r="Q410" s="217"/>
      <c r="R410" s="217"/>
    </row>
    <row r="411" spans="2:18" s="142" customFormat="1" x14ac:dyDescent="0.25">
      <c r="B411" s="216"/>
      <c r="C411" s="216"/>
      <c r="D411" s="216"/>
      <c r="E411" s="216"/>
      <c r="F411" s="216"/>
      <c r="G411" s="216"/>
      <c r="H411" s="216"/>
      <c r="I411" s="232"/>
      <c r="J411" s="217"/>
      <c r="K411" s="160"/>
      <c r="L411" s="190"/>
      <c r="M411" s="217"/>
      <c r="N411" s="217"/>
      <c r="O411" s="217"/>
      <c r="P411" s="217"/>
      <c r="Q411" s="217"/>
      <c r="R411" s="217"/>
    </row>
    <row r="412" spans="2:18" s="142" customFormat="1" x14ac:dyDescent="0.25">
      <c r="B412" s="216"/>
      <c r="C412" s="216"/>
      <c r="D412" s="216"/>
      <c r="E412" s="216"/>
      <c r="F412" s="216"/>
      <c r="G412" s="216"/>
      <c r="H412" s="216"/>
      <c r="I412" s="232"/>
      <c r="J412" s="217"/>
      <c r="K412" s="160"/>
      <c r="L412" s="190"/>
      <c r="M412" s="217"/>
      <c r="N412" s="217"/>
      <c r="O412" s="217"/>
      <c r="P412" s="217"/>
      <c r="Q412" s="217"/>
      <c r="R412" s="217"/>
    </row>
    <row r="413" spans="2:18" s="142" customFormat="1" x14ac:dyDescent="0.25">
      <c r="B413" s="216"/>
      <c r="C413" s="216"/>
      <c r="D413" s="216"/>
      <c r="E413" s="216"/>
      <c r="F413" s="216"/>
      <c r="G413" s="216"/>
      <c r="H413" s="216"/>
      <c r="I413" s="232"/>
      <c r="J413" s="217"/>
      <c r="K413" s="160"/>
      <c r="L413" s="190"/>
      <c r="M413" s="217"/>
      <c r="N413" s="217"/>
      <c r="O413" s="217"/>
      <c r="P413" s="217"/>
      <c r="Q413" s="217"/>
      <c r="R413" s="217"/>
    </row>
    <row r="414" spans="2:18" s="142" customFormat="1" x14ac:dyDescent="0.25">
      <c r="B414" s="216"/>
      <c r="C414" s="216"/>
      <c r="D414" s="216"/>
      <c r="E414" s="216"/>
      <c r="F414" s="216"/>
      <c r="G414" s="216"/>
      <c r="H414" s="216"/>
      <c r="I414" s="232"/>
      <c r="J414" s="217"/>
      <c r="K414" s="160"/>
      <c r="L414" s="190"/>
      <c r="M414" s="217"/>
      <c r="N414" s="217"/>
      <c r="O414" s="217"/>
      <c r="P414" s="217"/>
      <c r="Q414" s="217"/>
      <c r="R414" s="217"/>
    </row>
    <row r="415" spans="2:18" s="142" customFormat="1" x14ac:dyDescent="0.25">
      <c r="B415" s="216"/>
      <c r="C415" s="216"/>
      <c r="D415" s="216"/>
      <c r="E415" s="216"/>
      <c r="F415" s="216"/>
      <c r="G415" s="216"/>
      <c r="H415" s="216"/>
      <c r="I415" s="232"/>
      <c r="J415" s="217"/>
      <c r="K415" s="160"/>
      <c r="L415" s="190"/>
      <c r="M415" s="217"/>
      <c r="N415" s="217"/>
      <c r="O415" s="217"/>
      <c r="P415" s="217"/>
      <c r="Q415" s="217"/>
      <c r="R415" s="217"/>
    </row>
    <row r="416" spans="2:18" s="142" customFormat="1" x14ac:dyDescent="0.25">
      <c r="B416" s="216"/>
      <c r="C416" s="216"/>
      <c r="D416" s="216"/>
      <c r="E416" s="216"/>
      <c r="F416" s="216"/>
      <c r="G416" s="216"/>
      <c r="H416" s="216"/>
      <c r="I416" s="232"/>
      <c r="J416" s="217"/>
      <c r="K416" s="160"/>
      <c r="L416" s="190"/>
      <c r="M416" s="217"/>
      <c r="N416" s="217"/>
      <c r="O416" s="217"/>
      <c r="P416" s="217"/>
      <c r="Q416" s="217"/>
      <c r="R416" s="217"/>
    </row>
    <row r="417" spans="2:18" s="142" customFormat="1" x14ac:dyDescent="0.25">
      <c r="B417" s="216"/>
      <c r="C417" s="216"/>
      <c r="D417" s="216"/>
      <c r="E417" s="216"/>
      <c r="F417" s="216"/>
      <c r="G417" s="216"/>
      <c r="H417" s="216"/>
      <c r="I417" s="232"/>
      <c r="J417" s="217"/>
      <c r="K417" s="160"/>
      <c r="L417" s="190"/>
      <c r="M417" s="217"/>
      <c r="N417" s="217"/>
      <c r="O417" s="217"/>
      <c r="P417" s="217"/>
      <c r="Q417" s="217"/>
      <c r="R417" s="217"/>
    </row>
    <row r="418" spans="2:18" s="142" customFormat="1" x14ac:dyDescent="0.25">
      <c r="B418" s="216"/>
      <c r="C418" s="216"/>
      <c r="D418" s="216"/>
      <c r="E418" s="216"/>
      <c r="F418" s="216"/>
      <c r="G418" s="216"/>
      <c r="H418" s="216"/>
      <c r="I418" s="232"/>
      <c r="J418" s="217"/>
      <c r="K418" s="160"/>
      <c r="L418" s="190"/>
      <c r="M418" s="217"/>
      <c r="N418" s="217"/>
      <c r="O418" s="217"/>
      <c r="P418" s="217"/>
      <c r="Q418" s="217"/>
      <c r="R418" s="217"/>
    </row>
    <row r="419" spans="2:18" s="142" customFormat="1" x14ac:dyDescent="0.25">
      <c r="B419" s="216"/>
      <c r="C419" s="216"/>
      <c r="D419" s="216"/>
      <c r="E419" s="216"/>
      <c r="F419" s="216"/>
      <c r="G419" s="216"/>
      <c r="H419" s="216"/>
      <c r="I419" s="232"/>
      <c r="J419" s="217"/>
      <c r="K419" s="160"/>
      <c r="L419" s="190"/>
      <c r="M419" s="217"/>
      <c r="N419" s="217"/>
      <c r="O419" s="217"/>
      <c r="P419" s="217"/>
      <c r="Q419" s="217"/>
      <c r="R419" s="217"/>
    </row>
    <row r="420" spans="2:18" s="142" customFormat="1" x14ac:dyDescent="0.25">
      <c r="B420" s="216"/>
      <c r="C420" s="216"/>
      <c r="D420" s="216"/>
      <c r="E420" s="216"/>
      <c r="F420" s="216"/>
      <c r="G420" s="216"/>
      <c r="H420" s="216"/>
      <c r="I420" s="232"/>
      <c r="J420" s="217"/>
      <c r="K420" s="160"/>
      <c r="L420" s="190"/>
      <c r="M420" s="217"/>
      <c r="N420" s="217"/>
      <c r="O420" s="217"/>
      <c r="P420" s="217"/>
      <c r="Q420" s="217"/>
      <c r="R420" s="217"/>
    </row>
    <row r="421" spans="2:18" s="142" customFormat="1" x14ac:dyDescent="0.25">
      <c r="B421" s="216"/>
      <c r="C421" s="216"/>
      <c r="D421" s="216"/>
      <c r="E421" s="216"/>
      <c r="F421" s="216"/>
      <c r="G421" s="216"/>
      <c r="H421" s="216"/>
      <c r="I421" s="232"/>
      <c r="J421" s="217"/>
      <c r="K421" s="160"/>
      <c r="L421" s="190"/>
      <c r="M421" s="217"/>
      <c r="N421" s="217"/>
      <c r="O421" s="217"/>
      <c r="P421" s="217"/>
      <c r="Q421" s="217"/>
      <c r="R421" s="217"/>
    </row>
    <row r="422" spans="2:18" s="142" customFormat="1" x14ac:dyDescent="0.25">
      <c r="B422" s="216"/>
      <c r="C422" s="216"/>
      <c r="D422" s="216"/>
      <c r="E422" s="216"/>
      <c r="F422" s="216"/>
      <c r="G422" s="216"/>
      <c r="H422" s="216"/>
      <c r="I422" s="232"/>
      <c r="J422" s="217"/>
      <c r="K422" s="160"/>
      <c r="L422" s="190"/>
      <c r="M422" s="217"/>
      <c r="N422" s="217"/>
      <c r="O422" s="217"/>
      <c r="P422" s="217"/>
      <c r="Q422" s="217"/>
      <c r="R422" s="217"/>
    </row>
    <row r="423" spans="2:18" s="142" customFormat="1" x14ac:dyDescent="0.25">
      <c r="B423" s="216"/>
      <c r="C423" s="216"/>
      <c r="D423" s="216"/>
      <c r="E423" s="216"/>
      <c r="F423" s="216"/>
      <c r="G423" s="216"/>
      <c r="H423" s="216"/>
      <c r="I423" s="232"/>
      <c r="J423" s="217"/>
      <c r="K423" s="160"/>
      <c r="L423" s="190"/>
      <c r="M423" s="217"/>
      <c r="N423" s="217"/>
      <c r="O423" s="217"/>
      <c r="P423" s="217"/>
      <c r="Q423" s="217"/>
      <c r="R423" s="217"/>
    </row>
    <row r="424" spans="2:18" s="142" customFormat="1" x14ac:dyDescent="0.25">
      <c r="B424" s="216"/>
      <c r="C424" s="216"/>
      <c r="D424" s="216"/>
      <c r="E424" s="216"/>
      <c r="F424" s="216"/>
      <c r="G424" s="216"/>
      <c r="H424" s="216"/>
      <c r="I424" s="232"/>
      <c r="J424" s="217"/>
      <c r="K424" s="160"/>
      <c r="L424" s="190"/>
      <c r="M424" s="217"/>
      <c r="N424" s="217"/>
      <c r="O424" s="217"/>
      <c r="P424" s="217"/>
      <c r="Q424" s="217"/>
      <c r="R424" s="217"/>
    </row>
    <row r="425" spans="2:18" s="142" customFormat="1" x14ac:dyDescent="0.25">
      <c r="B425" s="216"/>
      <c r="C425" s="216"/>
      <c r="D425" s="216"/>
      <c r="E425" s="216"/>
      <c r="F425" s="216"/>
      <c r="G425" s="216"/>
      <c r="H425" s="216"/>
      <c r="I425" s="232"/>
      <c r="J425" s="217"/>
      <c r="K425" s="160"/>
      <c r="L425" s="190"/>
      <c r="M425" s="217"/>
      <c r="N425" s="217"/>
      <c r="O425" s="217"/>
      <c r="P425" s="217"/>
      <c r="Q425" s="217"/>
      <c r="R425" s="217"/>
    </row>
    <row r="426" spans="2:18" s="142" customFormat="1" x14ac:dyDescent="0.25">
      <c r="B426" s="216"/>
      <c r="C426" s="216"/>
      <c r="D426" s="216"/>
      <c r="E426" s="216"/>
      <c r="F426" s="216"/>
      <c r="G426" s="216"/>
      <c r="H426" s="216"/>
      <c r="I426" s="232"/>
      <c r="J426" s="217"/>
      <c r="K426" s="160"/>
      <c r="L426" s="190"/>
      <c r="M426" s="217"/>
      <c r="N426" s="217"/>
      <c r="O426" s="217"/>
      <c r="P426" s="217"/>
      <c r="Q426" s="217"/>
      <c r="R426" s="217"/>
    </row>
    <row r="427" spans="2:18" s="142" customFormat="1" x14ac:dyDescent="0.25">
      <c r="B427" s="216"/>
      <c r="C427" s="216"/>
      <c r="D427" s="216"/>
      <c r="E427" s="216"/>
      <c r="F427" s="216"/>
      <c r="G427" s="216"/>
      <c r="H427" s="216"/>
      <c r="I427" s="232"/>
      <c r="J427" s="217"/>
      <c r="K427" s="160"/>
      <c r="L427" s="190"/>
      <c r="M427" s="217"/>
      <c r="N427" s="217"/>
      <c r="O427" s="217"/>
      <c r="P427" s="217"/>
      <c r="Q427" s="217"/>
      <c r="R427" s="217"/>
    </row>
    <row r="428" spans="2:18" s="142" customFormat="1" x14ac:dyDescent="0.25">
      <c r="B428" s="216"/>
      <c r="C428" s="216"/>
      <c r="D428" s="216"/>
      <c r="E428" s="216"/>
      <c r="F428" s="216"/>
      <c r="G428" s="216"/>
      <c r="H428" s="216"/>
      <c r="I428" s="232"/>
      <c r="J428" s="217"/>
      <c r="K428" s="160"/>
      <c r="L428" s="190"/>
      <c r="M428" s="217"/>
      <c r="N428" s="217"/>
      <c r="O428" s="217"/>
      <c r="P428" s="217"/>
      <c r="Q428" s="217"/>
      <c r="R428" s="217"/>
    </row>
    <row r="429" spans="2:18" s="142" customFormat="1" x14ac:dyDescent="0.25">
      <c r="B429" s="216"/>
      <c r="C429" s="216"/>
      <c r="D429" s="216"/>
      <c r="E429" s="216"/>
      <c r="F429" s="216"/>
      <c r="G429" s="216"/>
      <c r="H429" s="216"/>
      <c r="I429" s="232"/>
      <c r="J429" s="217"/>
      <c r="K429" s="160"/>
      <c r="L429" s="190"/>
      <c r="M429" s="217"/>
      <c r="N429" s="217"/>
      <c r="O429" s="217"/>
      <c r="P429" s="217"/>
      <c r="Q429" s="217"/>
      <c r="R429" s="217"/>
    </row>
    <row r="430" spans="2:18" s="142" customFormat="1" x14ac:dyDescent="0.25">
      <c r="B430" s="216"/>
      <c r="C430" s="216"/>
      <c r="D430" s="216"/>
      <c r="E430" s="216"/>
      <c r="F430" s="216"/>
      <c r="G430" s="216"/>
      <c r="H430" s="216"/>
      <c r="I430" s="232"/>
      <c r="J430" s="217"/>
      <c r="K430" s="160"/>
      <c r="L430" s="190"/>
      <c r="M430" s="217"/>
      <c r="N430" s="217"/>
      <c r="O430" s="217"/>
      <c r="P430" s="217"/>
      <c r="Q430" s="217"/>
      <c r="R430" s="217"/>
    </row>
    <row r="431" spans="2:18" s="142" customFormat="1" x14ac:dyDescent="0.25">
      <c r="B431" s="216"/>
      <c r="C431" s="216"/>
      <c r="D431" s="216"/>
      <c r="E431" s="216"/>
      <c r="F431" s="216"/>
      <c r="G431" s="216"/>
      <c r="H431" s="216"/>
      <c r="I431" s="232"/>
      <c r="J431" s="217"/>
      <c r="K431" s="160"/>
      <c r="L431" s="190"/>
      <c r="M431" s="217"/>
      <c r="N431" s="217"/>
      <c r="O431" s="217"/>
      <c r="P431" s="217"/>
      <c r="Q431" s="217"/>
      <c r="R431" s="217"/>
    </row>
    <row r="432" spans="2:18" s="142" customFormat="1" x14ac:dyDescent="0.25">
      <c r="B432" s="216"/>
      <c r="C432" s="216"/>
      <c r="D432" s="216"/>
      <c r="E432" s="216"/>
      <c r="F432" s="216"/>
      <c r="G432" s="216"/>
      <c r="H432" s="216"/>
      <c r="I432" s="232"/>
      <c r="J432" s="217"/>
      <c r="K432" s="160"/>
      <c r="L432" s="190"/>
      <c r="M432" s="217"/>
      <c r="N432" s="217"/>
      <c r="O432" s="217"/>
      <c r="P432" s="217"/>
      <c r="Q432" s="217"/>
      <c r="R432" s="217"/>
    </row>
    <row r="433" spans="2:18" s="142" customFormat="1" x14ac:dyDescent="0.25">
      <c r="B433" s="216"/>
      <c r="C433" s="216"/>
      <c r="D433" s="216"/>
      <c r="E433" s="216"/>
      <c r="F433" s="216"/>
      <c r="G433" s="216"/>
      <c r="H433" s="216"/>
      <c r="I433" s="232"/>
      <c r="J433" s="217"/>
      <c r="K433" s="160"/>
      <c r="L433" s="190"/>
      <c r="M433" s="217"/>
      <c r="N433" s="217"/>
      <c r="O433" s="217"/>
      <c r="P433" s="217"/>
      <c r="Q433" s="217"/>
      <c r="R433" s="217"/>
    </row>
    <row r="434" spans="2:18" s="142" customFormat="1" x14ac:dyDescent="0.25">
      <c r="B434" s="216"/>
      <c r="C434" s="216"/>
      <c r="D434" s="216"/>
      <c r="E434" s="216"/>
      <c r="F434" s="216"/>
      <c r="G434" s="216"/>
      <c r="H434" s="216"/>
      <c r="I434" s="232"/>
      <c r="J434" s="217"/>
      <c r="K434" s="160"/>
      <c r="L434" s="190"/>
      <c r="M434" s="217"/>
      <c r="N434" s="217"/>
      <c r="O434" s="217"/>
      <c r="P434" s="217"/>
      <c r="Q434" s="217"/>
      <c r="R434" s="217"/>
    </row>
    <row r="435" spans="2:18" s="142" customFormat="1" x14ac:dyDescent="0.25">
      <c r="B435" s="216"/>
      <c r="C435" s="216"/>
      <c r="D435" s="216"/>
      <c r="E435" s="216"/>
      <c r="F435" s="216"/>
      <c r="G435" s="216"/>
      <c r="H435" s="216"/>
      <c r="I435" s="232"/>
      <c r="J435" s="217"/>
      <c r="K435" s="160"/>
      <c r="L435" s="190"/>
      <c r="M435" s="217"/>
      <c r="N435" s="217"/>
      <c r="O435" s="217"/>
      <c r="P435" s="217"/>
      <c r="Q435" s="217"/>
      <c r="R435" s="217"/>
    </row>
    <row r="436" spans="2:18" s="142" customFormat="1" x14ac:dyDescent="0.25">
      <c r="B436" s="216"/>
      <c r="C436" s="216"/>
      <c r="D436" s="216"/>
      <c r="E436" s="216"/>
      <c r="F436" s="216"/>
      <c r="G436" s="216"/>
      <c r="H436" s="216"/>
      <c r="I436" s="232"/>
      <c r="J436" s="217"/>
      <c r="K436" s="160"/>
      <c r="L436" s="190"/>
      <c r="M436" s="217"/>
      <c r="N436" s="217"/>
      <c r="O436" s="217"/>
      <c r="P436" s="217"/>
      <c r="Q436" s="217"/>
      <c r="R436" s="217"/>
    </row>
    <row r="437" spans="2:18" s="142" customFormat="1" x14ac:dyDescent="0.25">
      <c r="B437" s="216"/>
      <c r="C437" s="216"/>
      <c r="D437" s="216"/>
      <c r="E437" s="216"/>
      <c r="F437" s="216"/>
      <c r="G437" s="216"/>
      <c r="H437" s="216"/>
      <c r="I437" s="232"/>
      <c r="J437" s="217"/>
      <c r="K437" s="160"/>
      <c r="L437" s="190"/>
      <c r="M437" s="217"/>
      <c r="N437" s="217"/>
      <c r="O437" s="217"/>
      <c r="P437" s="217"/>
      <c r="Q437" s="217"/>
      <c r="R437" s="217"/>
    </row>
    <row r="438" spans="2:18" s="142" customFormat="1" x14ac:dyDescent="0.25">
      <c r="B438" s="216"/>
      <c r="C438" s="216"/>
      <c r="D438" s="216"/>
      <c r="E438" s="216"/>
      <c r="F438" s="216"/>
      <c r="G438" s="216"/>
      <c r="H438" s="216"/>
      <c r="I438" s="232"/>
      <c r="J438" s="217"/>
      <c r="K438" s="160"/>
      <c r="L438" s="190"/>
      <c r="M438" s="217"/>
      <c r="N438" s="217"/>
      <c r="O438" s="217"/>
      <c r="P438" s="217"/>
      <c r="Q438" s="217"/>
      <c r="R438" s="217"/>
    </row>
    <row r="439" spans="2:18" s="142" customFormat="1" x14ac:dyDescent="0.25">
      <c r="B439" s="216"/>
      <c r="C439" s="216"/>
      <c r="D439" s="216"/>
      <c r="E439" s="216"/>
      <c r="F439" s="216"/>
      <c r="G439" s="216"/>
      <c r="H439" s="216"/>
      <c r="I439" s="232"/>
      <c r="J439" s="217"/>
      <c r="K439" s="160"/>
      <c r="L439" s="190"/>
      <c r="M439" s="217"/>
      <c r="N439" s="217"/>
      <c r="O439" s="217"/>
      <c r="P439" s="217"/>
      <c r="Q439" s="217"/>
      <c r="R439" s="217"/>
    </row>
    <row r="440" spans="2:18" s="142" customFormat="1" x14ac:dyDescent="0.25">
      <c r="B440" s="216"/>
      <c r="C440" s="216"/>
      <c r="D440" s="216"/>
      <c r="E440" s="216"/>
      <c r="F440" s="216"/>
      <c r="G440" s="216"/>
      <c r="H440" s="216"/>
      <c r="I440" s="232"/>
      <c r="J440" s="217"/>
      <c r="K440" s="160"/>
      <c r="L440" s="190"/>
      <c r="M440" s="217"/>
      <c r="N440" s="217"/>
      <c r="O440" s="217"/>
      <c r="P440" s="217"/>
      <c r="Q440" s="217"/>
      <c r="R440" s="217"/>
    </row>
    <row r="441" spans="2:18" s="142" customFormat="1" x14ac:dyDescent="0.25">
      <c r="B441" s="216"/>
      <c r="C441" s="216"/>
      <c r="D441" s="216"/>
      <c r="E441" s="216"/>
      <c r="F441" s="216"/>
      <c r="G441" s="216"/>
      <c r="H441" s="216"/>
      <c r="I441" s="232"/>
      <c r="J441" s="217"/>
      <c r="K441" s="160"/>
      <c r="L441" s="190"/>
      <c r="M441" s="217"/>
      <c r="N441" s="217"/>
      <c r="O441" s="217"/>
      <c r="P441" s="217"/>
      <c r="Q441" s="217"/>
      <c r="R441" s="217"/>
    </row>
    <row r="442" spans="2:18" s="142" customFormat="1" x14ac:dyDescent="0.25">
      <c r="B442" s="216"/>
      <c r="C442" s="216"/>
      <c r="D442" s="216"/>
      <c r="E442" s="216"/>
      <c r="F442" s="216"/>
      <c r="G442" s="216"/>
      <c r="H442" s="216"/>
      <c r="I442" s="232"/>
      <c r="J442" s="217"/>
      <c r="K442" s="160"/>
      <c r="L442" s="190"/>
      <c r="M442" s="217"/>
      <c r="N442" s="217"/>
      <c r="O442" s="217"/>
      <c r="P442" s="217"/>
      <c r="Q442" s="217"/>
      <c r="R442" s="217"/>
    </row>
    <row r="443" spans="2:18" s="142" customFormat="1" x14ac:dyDescent="0.25">
      <c r="B443" s="216"/>
      <c r="C443" s="216"/>
      <c r="D443" s="216"/>
      <c r="E443" s="216"/>
      <c r="F443" s="216"/>
      <c r="G443" s="216"/>
      <c r="H443" s="216"/>
      <c r="I443" s="232"/>
      <c r="J443" s="217"/>
      <c r="K443" s="160"/>
      <c r="L443" s="190"/>
      <c r="M443" s="217"/>
      <c r="N443" s="217"/>
      <c r="O443" s="217"/>
      <c r="P443" s="217"/>
      <c r="Q443" s="217"/>
      <c r="R443" s="217"/>
    </row>
    <row r="444" spans="2:18" s="142" customFormat="1" x14ac:dyDescent="0.25">
      <c r="B444" s="216"/>
      <c r="C444" s="216"/>
      <c r="D444" s="216"/>
      <c r="E444" s="216"/>
      <c r="F444" s="216"/>
      <c r="G444" s="216"/>
      <c r="H444" s="216"/>
      <c r="I444" s="232"/>
      <c r="J444" s="217"/>
      <c r="K444" s="160"/>
      <c r="L444" s="190"/>
      <c r="M444" s="217"/>
      <c r="N444" s="217"/>
      <c r="O444" s="217"/>
      <c r="P444" s="217"/>
      <c r="Q444" s="217"/>
      <c r="R444" s="217"/>
    </row>
    <row r="445" spans="2:18" s="142" customFormat="1" x14ac:dyDescent="0.25">
      <c r="B445" s="216"/>
      <c r="C445" s="216"/>
      <c r="D445" s="216"/>
      <c r="E445" s="216"/>
      <c r="F445" s="216"/>
      <c r="G445" s="216"/>
      <c r="H445" s="216"/>
      <c r="I445" s="232"/>
      <c r="J445" s="217"/>
      <c r="K445" s="160"/>
      <c r="L445" s="190"/>
      <c r="M445" s="217"/>
      <c r="N445" s="217"/>
      <c r="O445" s="217"/>
      <c r="P445" s="217"/>
      <c r="Q445" s="217"/>
      <c r="R445" s="217"/>
    </row>
    <row r="446" spans="2:18" s="142" customFormat="1" x14ac:dyDescent="0.25">
      <c r="B446" s="216"/>
      <c r="C446" s="216"/>
      <c r="D446" s="216"/>
      <c r="E446" s="216"/>
      <c r="F446" s="216"/>
      <c r="G446" s="216"/>
      <c r="H446" s="216"/>
      <c r="I446" s="232"/>
      <c r="J446" s="217"/>
      <c r="K446" s="160"/>
      <c r="L446" s="190"/>
      <c r="M446" s="217"/>
      <c r="N446" s="217"/>
      <c r="O446" s="217"/>
      <c r="P446" s="217"/>
      <c r="Q446" s="217"/>
      <c r="R446" s="217"/>
    </row>
    <row r="447" spans="2:18" s="142" customFormat="1" x14ac:dyDescent="0.25">
      <c r="B447" s="216"/>
      <c r="C447" s="216"/>
      <c r="D447" s="216"/>
      <c r="E447" s="216"/>
      <c r="F447" s="216"/>
      <c r="G447" s="216"/>
      <c r="H447" s="216"/>
      <c r="I447" s="232"/>
      <c r="J447" s="217"/>
      <c r="K447" s="160"/>
      <c r="L447" s="190"/>
      <c r="M447" s="217"/>
      <c r="N447" s="217"/>
      <c r="O447" s="217"/>
      <c r="P447" s="217"/>
      <c r="Q447" s="217"/>
      <c r="R447" s="217"/>
    </row>
    <row r="448" spans="2:18" s="142" customFormat="1" x14ac:dyDescent="0.25">
      <c r="B448" s="216"/>
      <c r="C448" s="216"/>
      <c r="D448" s="216"/>
      <c r="E448" s="216"/>
      <c r="F448" s="216"/>
      <c r="G448" s="216"/>
      <c r="H448" s="216"/>
      <c r="I448" s="232"/>
      <c r="J448" s="217"/>
      <c r="K448" s="160"/>
      <c r="L448" s="190"/>
      <c r="M448" s="217"/>
      <c r="N448" s="217"/>
      <c r="O448" s="217"/>
      <c r="P448" s="217"/>
      <c r="Q448" s="217"/>
      <c r="R448" s="217"/>
    </row>
    <row r="449" spans="2:18" s="142" customFormat="1" x14ac:dyDescent="0.25">
      <c r="B449" s="216"/>
      <c r="C449" s="216"/>
      <c r="D449" s="216"/>
      <c r="E449" s="216"/>
      <c r="F449" s="216"/>
      <c r="G449" s="216"/>
      <c r="H449" s="216"/>
      <c r="I449" s="232"/>
      <c r="J449" s="217"/>
      <c r="K449" s="160"/>
      <c r="L449" s="190"/>
      <c r="M449" s="217"/>
      <c r="N449" s="217"/>
      <c r="O449" s="217"/>
      <c r="P449" s="217"/>
      <c r="Q449" s="217"/>
      <c r="R449" s="217"/>
    </row>
    <row r="450" spans="2:18" s="142" customFormat="1" x14ac:dyDescent="0.25">
      <c r="B450" s="216"/>
      <c r="C450" s="216"/>
      <c r="D450" s="216"/>
      <c r="E450" s="216"/>
      <c r="F450" s="216"/>
      <c r="G450" s="216"/>
      <c r="H450" s="216"/>
      <c r="I450" s="232"/>
      <c r="J450" s="217"/>
      <c r="K450" s="160"/>
      <c r="L450" s="190"/>
      <c r="M450" s="217"/>
      <c r="N450" s="217"/>
      <c r="O450" s="217"/>
      <c r="P450" s="217"/>
      <c r="Q450" s="217"/>
      <c r="R450" s="217"/>
    </row>
    <row r="451" spans="2:18" s="142" customFormat="1" x14ac:dyDescent="0.25">
      <c r="B451" s="216"/>
      <c r="C451" s="216"/>
      <c r="D451" s="216"/>
      <c r="E451" s="216"/>
      <c r="F451" s="216"/>
      <c r="G451" s="216"/>
      <c r="H451" s="216"/>
      <c r="I451" s="232"/>
      <c r="J451" s="217"/>
      <c r="K451" s="160"/>
      <c r="L451" s="190"/>
      <c r="M451" s="217"/>
      <c r="N451" s="217"/>
      <c r="O451" s="217"/>
      <c r="P451" s="217"/>
      <c r="Q451" s="217"/>
      <c r="R451" s="217"/>
    </row>
    <row r="452" spans="2:18" s="142" customFormat="1" x14ac:dyDescent="0.25">
      <c r="B452" s="216"/>
      <c r="C452" s="216"/>
      <c r="D452" s="216"/>
      <c r="E452" s="216"/>
      <c r="F452" s="216"/>
      <c r="G452" s="216"/>
      <c r="H452" s="216"/>
      <c r="I452" s="232"/>
      <c r="J452" s="217"/>
      <c r="K452" s="160"/>
      <c r="L452" s="190"/>
      <c r="M452" s="217"/>
      <c r="N452" s="217"/>
      <c r="O452" s="217"/>
      <c r="P452" s="217"/>
      <c r="Q452" s="217"/>
      <c r="R452" s="217"/>
    </row>
    <row r="453" spans="2:18" s="142" customFormat="1" x14ac:dyDescent="0.25">
      <c r="B453" s="216"/>
      <c r="C453" s="216"/>
      <c r="D453" s="216"/>
      <c r="E453" s="216"/>
      <c r="F453" s="216"/>
      <c r="G453" s="216"/>
      <c r="H453" s="216"/>
      <c r="I453" s="232"/>
      <c r="J453" s="217"/>
      <c r="K453" s="160"/>
      <c r="L453" s="190"/>
      <c r="M453" s="217"/>
      <c r="N453" s="217"/>
      <c r="O453" s="217"/>
      <c r="P453" s="217"/>
      <c r="Q453" s="217"/>
      <c r="R453" s="217"/>
    </row>
    <row r="454" spans="2:18" s="142" customFormat="1" x14ac:dyDescent="0.25">
      <c r="B454" s="216"/>
      <c r="C454" s="216"/>
      <c r="D454" s="216"/>
      <c r="E454" s="216"/>
      <c r="F454" s="216"/>
      <c r="G454" s="216"/>
      <c r="H454" s="216"/>
      <c r="I454" s="232"/>
      <c r="J454" s="217"/>
      <c r="K454" s="160"/>
      <c r="L454" s="190"/>
      <c r="M454" s="217"/>
      <c r="N454" s="217"/>
      <c r="O454" s="217"/>
      <c r="P454" s="217"/>
      <c r="Q454" s="217"/>
      <c r="R454" s="217"/>
    </row>
    <row r="455" spans="2:18" s="142" customFormat="1" x14ac:dyDescent="0.25">
      <c r="B455" s="216"/>
      <c r="C455" s="216"/>
      <c r="D455" s="216"/>
      <c r="E455" s="216"/>
      <c r="F455" s="216"/>
      <c r="G455" s="216"/>
      <c r="H455" s="216"/>
      <c r="I455" s="232"/>
      <c r="J455" s="217"/>
      <c r="K455" s="160"/>
      <c r="L455" s="190"/>
      <c r="M455" s="217"/>
      <c r="N455" s="217"/>
      <c r="O455" s="217"/>
      <c r="P455" s="217"/>
      <c r="Q455" s="217"/>
      <c r="R455" s="217"/>
    </row>
  </sheetData>
  <mergeCells count="2">
    <mergeCell ref="B4:H4"/>
    <mergeCell ref="I4:O4"/>
  </mergeCells>
  <printOptions horizontalCentered="1" verticalCentered="1"/>
  <pageMargins left="0" right="0" top="0" bottom="0" header="0.39370078740157483" footer="0"/>
  <pageSetup paperSize="9" scale="52" orientation="landscape" r:id="rId1"/>
  <headerFooter alignWithMargins="0">
    <oddHeader>&amp;R&amp;"Arial,Normál"&amp;18 II. melléklet</oddHeader>
    <oddFooter xml:space="preserve">&amp;C </oddFooter>
  </headerFooter>
  <rowBreaks count="1" manualBreakCount="1">
    <brk id="33" max="17" man="1"/>
  </rowBreaks>
  <colBreaks count="1" manualBreakCount="1">
    <brk id="8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47"/>
  <sheetViews>
    <sheetView topLeftCell="B1" zoomScale="90" zoomScaleNormal="90" zoomScaleSheetLayoutView="55" workbookViewId="0">
      <selection activeCell="G38" sqref="G38"/>
    </sheetView>
  </sheetViews>
  <sheetFormatPr defaultRowHeight="15" customHeight="1" x14ac:dyDescent="0.2"/>
  <cols>
    <col min="1" max="1" width="9.33203125" style="46"/>
    <col min="2" max="2" width="3.83203125" style="46" customWidth="1"/>
    <col min="3" max="3" width="60" style="46" customWidth="1"/>
    <col min="4" max="4" width="19.33203125" style="46" customWidth="1"/>
    <col min="5" max="5" width="20.5" style="46" customWidth="1"/>
    <col min="6" max="6" width="20" style="46" customWidth="1"/>
    <col min="7" max="7" width="5.33203125" style="46" customWidth="1"/>
    <col min="8" max="8" width="23.83203125" style="46" customWidth="1"/>
    <col min="9" max="252" width="9.33203125" style="46"/>
    <col min="253" max="253" width="3.83203125" style="46" customWidth="1"/>
    <col min="254" max="254" width="60" style="46" customWidth="1"/>
    <col min="255" max="255" width="19.33203125" style="46" customWidth="1"/>
    <col min="256" max="256" width="20.5" style="46" customWidth="1"/>
    <col min="257" max="257" width="20" style="46" customWidth="1"/>
    <col min="258" max="258" width="5.33203125" style="46" customWidth="1"/>
    <col min="259" max="259" width="23.83203125" style="46" customWidth="1"/>
    <col min="260" max="260" width="20.6640625" style="46" customWidth="1"/>
    <col min="261" max="261" width="8.1640625" style="46" customWidth="1"/>
    <col min="262" max="262" width="22" style="46" customWidth="1"/>
    <col min="263" max="263" width="16.6640625" style="46" customWidth="1"/>
    <col min="264" max="264" width="10.6640625" style="46" customWidth="1"/>
    <col min="265" max="508" width="9.33203125" style="46"/>
    <col min="509" max="509" width="3.83203125" style="46" customWidth="1"/>
    <col min="510" max="510" width="60" style="46" customWidth="1"/>
    <col min="511" max="511" width="19.33203125" style="46" customWidth="1"/>
    <col min="512" max="512" width="20.5" style="46" customWidth="1"/>
    <col min="513" max="513" width="20" style="46" customWidth="1"/>
    <col min="514" max="514" width="5.33203125" style="46" customWidth="1"/>
    <col min="515" max="515" width="23.83203125" style="46" customWidth="1"/>
    <col min="516" max="516" width="20.6640625" style="46" customWidth="1"/>
    <col min="517" max="517" width="8.1640625" style="46" customWidth="1"/>
    <col min="518" max="518" width="22" style="46" customWidth="1"/>
    <col min="519" max="519" width="16.6640625" style="46" customWidth="1"/>
    <col min="520" max="520" width="10.6640625" style="46" customWidth="1"/>
    <col min="521" max="764" width="9.33203125" style="46"/>
    <col min="765" max="765" width="3.83203125" style="46" customWidth="1"/>
    <col min="766" max="766" width="60" style="46" customWidth="1"/>
    <col min="767" max="767" width="19.33203125" style="46" customWidth="1"/>
    <col min="768" max="768" width="20.5" style="46" customWidth="1"/>
    <col min="769" max="769" width="20" style="46" customWidth="1"/>
    <col min="770" max="770" width="5.33203125" style="46" customWidth="1"/>
    <col min="771" max="771" width="23.83203125" style="46" customWidth="1"/>
    <col min="772" max="772" width="20.6640625" style="46" customWidth="1"/>
    <col min="773" max="773" width="8.1640625" style="46" customWidth="1"/>
    <col min="774" max="774" width="22" style="46" customWidth="1"/>
    <col min="775" max="775" width="16.6640625" style="46" customWidth="1"/>
    <col min="776" max="776" width="10.6640625" style="46" customWidth="1"/>
    <col min="777" max="1020" width="9.33203125" style="46"/>
    <col min="1021" max="1021" width="3.83203125" style="46" customWidth="1"/>
    <col min="1022" max="1022" width="60" style="46" customWidth="1"/>
    <col min="1023" max="1023" width="19.33203125" style="46" customWidth="1"/>
    <col min="1024" max="1024" width="20.5" style="46" customWidth="1"/>
    <col min="1025" max="1025" width="20" style="46" customWidth="1"/>
    <col min="1026" max="1026" width="5.33203125" style="46" customWidth="1"/>
    <col min="1027" max="1027" width="23.83203125" style="46" customWidth="1"/>
    <col min="1028" max="1028" width="20.6640625" style="46" customWidth="1"/>
    <col min="1029" max="1029" width="8.1640625" style="46" customWidth="1"/>
    <col min="1030" max="1030" width="22" style="46" customWidth="1"/>
    <col min="1031" max="1031" width="16.6640625" style="46" customWidth="1"/>
    <col min="1032" max="1032" width="10.6640625" style="46" customWidth="1"/>
    <col min="1033" max="1276" width="9.33203125" style="46"/>
    <col min="1277" max="1277" width="3.83203125" style="46" customWidth="1"/>
    <col min="1278" max="1278" width="60" style="46" customWidth="1"/>
    <col min="1279" max="1279" width="19.33203125" style="46" customWidth="1"/>
    <col min="1280" max="1280" width="20.5" style="46" customWidth="1"/>
    <col min="1281" max="1281" width="20" style="46" customWidth="1"/>
    <col min="1282" max="1282" width="5.33203125" style="46" customWidth="1"/>
    <col min="1283" max="1283" width="23.83203125" style="46" customWidth="1"/>
    <col min="1284" max="1284" width="20.6640625" style="46" customWidth="1"/>
    <col min="1285" max="1285" width="8.1640625" style="46" customWidth="1"/>
    <col min="1286" max="1286" width="22" style="46" customWidth="1"/>
    <col min="1287" max="1287" width="16.6640625" style="46" customWidth="1"/>
    <col min="1288" max="1288" width="10.6640625" style="46" customWidth="1"/>
    <col min="1289" max="1532" width="9.33203125" style="46"/>
    <col min="1533" max="1533" width="3.83203125" style="46" customWidth="1"/>
    <col min="1534" max="1534" width="60" style="46" customWidth="1"/>
    <col min="1535" max="1535" width="19.33203125" style="46" customWidth="1"/>
    <col min="1536" max="1536" width="20.5" style="46" customWidth="1"/>
    <col min="1537" max="1537" width="20" style="46" customWidth="1"/>
    <col min="1538" max="1538" width="5.33203125" style="46" customWidth="1"/>
    <col min="1539" max="1539" width="23.83203125" style="46" customWidth="1"/>
    <col min="1540" max="1540" width="20.6640625" style="46" customWidth="1"/>
    <col min="1541" max="1541" width="8.1640625" style="46" customWidth="1"/>
    <col min="1542" max="1542" width="22" style="46" customWidth="1"/>
    <col min="1543" max="1543" width="16.6640625" style="46" customWidth="1"/>
    <col min="1544" max="1544" width="10.6640625" style="46" customWidth="1"/>
    <col min="1545" max="1788" width="9.33203125" style="46"/>
    <col min="1789" max="1789" width="3.83203125" style="46" customWidth="1"/>
    <col min="1790" max="1790" width="60" style="46" customWidth="1"/>
    <col min="1791" max="1791" width="19.33203125" style="46" customWidth="1"/>
    <col min="1792" max="1792" width="20.5" style="46" customWidth="1"/>
    <col min="1793" max="1793" width="20" style="46" customWidth="1"/>
    <col min="1794" max="1794" width="5.33203125" style="46" customWidth="1"/>
    <col min="1795" max="1795" width="23.83203125" style="46" customWidth="1"/>
    <col min="1796" max="1796" width="20.6640625" style="46" customWidth="1"/>
    <col min="1797" max="1797" width="8.1640625" style="46" customWidth="1"/>
    <col min="1798" max="1798" width="22" style="46" customWidth="1"/>
    <col min="1799" max="1799" width="16.6640625" style="46" customWidth="1"/>
    <col min="1800" max="1800" width="10.6640625" style="46" customWidth="1"/>
    <col min="1801" max="2044" width="9.33203125" style="46"/>
    <col min="2045" max="2045" width="3.83203125" style="46" customWidth="1"/>
    <col min="2046" max="2046" width="60" style="46" customWidth="1"/>
    <col min="2047" max="2047" width="19.33203125" style="46" customWidth="1"/>
    <col min="2048" max="2048" width="20.5" style="46" customWidth="1"/>
    <col min="2049" max="2049" width="20" style="46" customWidth="1"/>
    <col min="2050" max="2050" width="5.33203125" style="46" customWidth="1"/>
    <col min="2051" max="2051" width="23.83203125" style="46" customWidth="1"/>
    <col min="2052" max="2052" width="20.6640625" style="46" customWidth="1"/>
    <col min="2053" max="2053" width="8.1640625" style="46" customWidth="1"/>
    <col min="2054" max="2054" width="22" style="46" customWidth="1"/>
    <col min="2055" max="2055" width="16.6640625" style="46" customWidth="1"/>
    <col min="2056" max="2056" width="10.6640625" style="46" customWidth="1"/>
    <col min="2057" max="2300" width="9.33203125" style="46"/>
    <col min="2301" max="2301" width="3.83203125" style="46" customWidth="1"/>
    <col min="2302" max="2302" width="60" style="46" customWidth="1"/>
    <col min="2303" max="2303" width="19.33203125" style="46" customWidth="1"/>
    <col min="2304" max="2304" width="20.5" style="46" customWidth="1"/>
    <col min="2305" max="2305" width="20" style="46" customWidth="1"/>
    <col min="2306" max="2306" width="5.33203125" style="46" customWidth="1"/>
    <col min="2307" max="2307" width="23.83203125" style="46" customWidth="1"/>
    <col min="2308" max="2308" width="20.6640625" style="46" customWidth="1"/>
    <col min="2309" max="2309" width="8.1640625" style="46" customWidth="1"/>
    <col min="2310" max="2310" width="22" style="46" customWidth="1"/>
    <col min="2311" max="2311" width="16.6640625" style="46" customWidth="1"/>
    <col min="2312" max="2312" width="10.6640625" style="46" customWidth="1"/>
    <col min="2313" max="2556" width="9.33203125" style="46"/>
    <col min="2557" max="2557" width="3.83203125" style="46" customWidth="1"/>
    <col min="2558" max="2558" width="60" style="46" customWidth="1"/>
    <col min="2559" max="2559" width="19.33203125" style="46" customWidth="1"/>
    <col min="2560" max="2560" width="20.5" style="46" customWidth="1"/>
    <col min="2561" max="2561" width="20" style="46" customWidth="1"/>
    <col min="2562" max="2562" width="5.33203125" style="46" customWidth="1"/>
    <col min="2563" max="2563" width="23.83203125" style="46" customWidth="1"/>
    <col min="2564" max="2564" width="20.6640625" style="46" customWidth="1"/>
    <col min="2565" max="2565" width="8.1640625" style="46" customWidth="1"/>
    <col min="2566" max="2566" width="22" style="46" customWidth="1"/>
    <col min="2567" max="2567" width="16.6640625" style="46" customWidth="1"/>
    <col min="2568" max="2568" width="10.6640625" style="46" customWidth="1"/>
    <col min="2569" max="2812" width="9.33203125" style="46"/>
    <col min="2813" max="2813" width="3.83203125" style="46" customWidth="1"/>
    <col min="2814" max="2814" width="60" style="46" customWidth="1"/>
    <col min="2815" max="2815" width="19.33203125" style="46" customWidth="1"/>
    <col min="2816" max="2816" width="20.5" style="46" customWidth="1"/>
    <col min="2817" max="2817" width="20" style="46" customWidth="1"/>
    <col min="2818" max="2818" width="5.33203125" style="46" customWidth="1"/>
    <col min="2819" max="2819" width="23.83203125" style="46" customWidth="1"/>
    <col min="2820" max="2820" width="20.6640625" style="46" customWidth="1"/>
    <col min="2821" max="2821" width="8.1640625" style="46" customWidth="1"/>
    <col min="2822" max="2822" width="22" style="46" customWidth="1"/>
    <col min="2823" max="2823" width="16.6640625" style="46" customWidth="1"/>
    <col min="2824" max="2824" width="10.6640625" style="46" customWidth="1"/>
    <col min="2825" max="3068" width="9.33203125" style="46"/>
    <col min="3069" max="3069" width="3.83203125" style="46" customWidth="1"/>
    <col min="3070" max="3070" width="60" style="46" customWidth="1"/>
    <col min="3071" max="3071" width="19.33203125" style="46" customWidth="1"/>
    <col min="3072" max="3072" width="20.5" style="46" customWidth="1"/>
    <col min="3073" max="3073" width="20" style="46" customWidth="1"/>
    <col min="3074" max="3074" width="5.33203125" style="46" customWidth="1"/>
    <col min="3075" max="3075" width="23.83203125" style="46" customWidth="1"/>
    <col min="3076" max="3076" width="20.6640625" style="46" customWidth="1"/>
    <col min="3077" max="3077" width="8.1640625" style="46" customWidth="1"/>
    <col min="3078" max="3078" width="22" style="46" customWidth="1"/>
    <col min="3079" max="3079" width="16.6640625" style="46" customWidth="1"/>
    <col min="3080" max="3080" width="10.6640625" style="46" customWidth="1"/>
    <col min="3081" max="3324" width="9.33203125" style="46"/>
    <col min="3325" max="3325" width="3.83203125" style="46" customWidth="1"/>
    <col min="3326" max="3326" width="60" style="46" customWidth="1"/>
    <col min="3327" max="3327" width="19.33203125" style="46" customWidth="1"/>
    <col min="3328" max="3328" width="20.5" style="46" customWidth="1"/>
    <col min="3329" max="3329" width="20" style="46" customWidth="1"/>
    <col min="3330" max="3330" width="5.33203125" style="46" customWidth="1"/>
    <col min="3331" max="3331" width="23.83203125" style="46" customWidth="1"/>
    <col min="3332" max="3332" width="20.6640625" style="46" customWidth="1"/>
    <col min="3333" max="3333" width="8.1640625" style="46" customWidth="1"/>
    <col min="3334" max="3334" width="22" style="46" customWidth="1"/>
    <col min="3335" max="3335" width="16.6640625" style="46" customWidth="1"/>
    <col min="3336" max="3336" width="10.6640625" style="46" customWidth="1"/>
    <col min="3337" max="3580" width="9.33203125" style="46"/>
    <col min="3581" max="3581" width="3.83203125" style="46" customWidth="1"/>
    <col min="3582" max="3582" width="60" style="46" customWidth="1"/>
    <col min="3583" max="3583" width="19.33203125" style="46" customWidth="1"/>
    <col min="3584" max="3584" width="20.5" style="46" customWidth="1"/>
    <col min="3585" max="3585" width="20" style="46" customWidth="1"/>
    <col min="3586" max="3586" width="5.33203125" style="46" customWidth="1"/>
    <col min="3587" max="3587" width="23.83203125" style="46" customWidth="1"/>
    <col min="3588" max="3588" width="20.6640625" style="46" customWidth="1"/>
    <col min="3589" max="3589" width="8.1640625" style="46" customWidth="1"/>
    <col min="3590" max="3590" width="22" style="46" customWidth="1"/>
    <col min="3591" max="3591" width="16.6640625" style="46" customWidth="1"/>
    <col min="3592" max="3592" width="10.6640625" style="46" customWidth="1"/>
    <col min="3593" max="3836" width="9.33203125" style="46"/>
    <col min="3837" max="3837" width="3.83203125" style="46" customWidth="1"/>
    <col min="3838" max="3838" width="60" style="46" customWidth="1"/>
    <col min="3839" max="3839" width="19.33203125" style="46" customWidth="1"/>
    <col min="3840" max="3840" width="20.5" style="46" customWidth="1"/>
    <col min="3841" max="3841" width="20" style="46" customWidth="1"/>
    <col min="3842" max="3842" width="5.33203125" style="46" customWidth="1"/>
    <col min="3843" max="3843" width="23.83203125" style="46" customWidth="1"/>
    <col min="3844" max="3844" width="20.6640625" style="46" customWidth="1"/>
    <col min="3845" max="3845" width="8.1640625" style="46" customWidth="1"/>
    <col min="3846" max="3846" width="22" style="46" customWidth="1"/>
    <col min="3847" max="3847" width="16.6640625" style="46" customWidth="1"/>
    <col min="3848" max="3848" width="10.6640625" style="46" customWidth="1"/>
    <col min="3849" max="4092" width="9.33203125" style="46"/>
    <col min="4093" max="4093" width="3.83203125" style="46" customWidth="1"/>
    <col min="4094" max="4094" width="60" style="46" customWidth="1"/>
    <col min="4095" max="4095" width="19.33203125" style="46" customWidth="1"/>
    <col min="4096" max="4096" width="20.5" style="46" customWidth="1"/>
    <col min="4097" max="4097" width="20" style="46" customWidth="1"/>
    <col min="4098" max="4098" width="5.33203125" style="46" customWidth="1"/>
    <col min="4099" max="4099" width="23.83203125" style="46" customWidth="1"/>
    <col min="4100" max="4100" width="20.6640625" style="46" customWidth="1"/>
    <col min="4101" max="4101" width="8.1640625" style="46" customWidth="1"/>
    <col min="4102" max="4102" width="22" style="46" customWidth="1"/>
    <col min="4103" max="4103" width="16.6640625" style="46" customWidth="1"/>
    <col min="4104" max="4104" width="10.6640625" style="46" customWidth="1"/>
    <col min="4105" max="4348" width="9.33203125" style="46"/>
    <col min="4349" max="4349" width="3.83203125" style="46" customWidth="1"/>
    <col min="4350" max="4350" width="60" style="46" customWidth="1"/>
    <col min="4351" max="4351" width="19.33203125" style="46" customWidth="1"/>
    <col min="4352" max="4352" width="20.5" style="46" customWidth="1"/>
    <col min="4353" max="4353" width="20" style="46" customWidth="1"/>
    <col min="4354" max="4354" width="5.33203125" style="46" customWidth="1"/>
    <col min="4355" max="4355" width="23.83203125" style="46" customWidth="1"/>
    <col min="4356" max="4356" width="20.6640625" style="46" customWidth="1"/>
    <col min="4357" max="4357" width="8.1640625" style="46" customWidth="1"/>
    <col min="4358" max="4358" width="22" style="46" customWidth="1"/>
    <col min="4359" max="4359" width="16.6640625" style="46" customWidth="1"/>
    <col min="4360" max="4360" width="10.6640625" style="46" customWidth="1"/>
    <col min="4361" max="4604" width="9.33203125" style="46"/>
    <col min="4605" max="4605" width="3.83203125" style="46" customWidth="1"/>
    <col min="4606" max="4606" width="60" style="46" customWidth="1"/>
    <col min="4607" max="4607" width="19.33203125" style="46" customWidth="1"/>
    <col min="4608" max="4608" width="20.5" style="46" customWidth="1"/>
    <col min="4609" max="4609" width="20" style="46" customWidth="1"/>
    <col min="4610" max="4610" width="5.33203125" style="46" customWidth="1"/>
    <col min="4611" max="4611" width="23.83203125" style="46" customWidth="1"/>
    <col min="4612" max="4612" width="20.6640625" style="46" customWidth="1"/>
    <col min="4613" max="4613" width="8.1640625" style="46" customWidth="1"/>
    <col min="4614" max="4614" width="22" style="46" customWidth="1"/>
    <col min="4615" max="4615" width="16.6640625" style="46" customWidth="1"/>
    <col min="4616" max="4616" width="10.6640625" style="46" customWidth="1"/>
    <col min="4617" max="4860" width="9.33203125" style="46"/>
    <col min="4861" max="4861" width="3.83203125" style="46" customWidth="1"/>
    <col min="4862" max="4862" width="60" style="46" customWidth="1"/>
    <col min="4863" max="4863" width="19.33203125" style="46" customWidth="1"/>
    <col min="4864" max="4864" width="20.5" style="46" customWidth="1"/>
    <col min="4865" max="4865" width="20" style="46" customWidth="1"/>
    <col min="4866" max="4866" width="5.33203125" style="46" customWidth="1"/>
    <col min="4867" max="4867" width="23.83203125" style="46" customWidth="1"/>
    <col min="4868" max="4868" width="20.6640625" style="46" customWidth="1"/>
    <col min="4869" max="4869" width="8.1640625" style="46" customWidth="1"/>
    <col min="4870" max="4870" width="22" style="46" customWidth="1"/>
    <col min="4871" max="4871" width="16.6640625" style="46" customWidth="1"/>
    <col min="4872" max="4872" width="10.6640625" style="46" customWidth="1"/>
    <col min="4873" max="5116" width="9.33203125" style="46"/>
    <col min="5117" max="5117" width="3.83203125" style="46" customWidth="1"/>
    <col min="5118" max="5118" width="60" style="46" customWidth="1"/>
    <col min="5119" max="5119" width="19.33203125" style="46" customWidth="1"/>
    <col min="5120" max="5120" width="20.5" style="46" customWidth="1"/>
    <col min="5121" max="5121" width="20" style="46" customWidth="1"/>
    <col min="5122" max="5122" width="5.33203125" style="46" customWidth="1"/>
    <col min="5123" max="5123" width="23.83203125" style="46" customWidth="1"/>
    <col min="5124" max="5124" width="20.6640625" style="46" customWidth="1"/>
    <col min="5125" max="5125" width="8.1640625" style="46" customWidth="1"/>
    <col min="5126" max="5126" width="22" style="46" customWidth="1"/>
    <col min="5127" max="5127" width="16.6640625" style="46" customWidth="1"/>
    <col min="5128" max="5128" width="10.6640625" style="46" customWidth="1"/>
    <col min="5129" max="5372" width="9.33203125" style="46"/>
    <col min="5373" max="5373" width="3.83203125" style="46" customWidth="1"/>
    <col min="5374" max="5374" width="60" style="46" customWidth="1"/>
    <col min="5375" max="5375" width="19.33203125" style="46" customWidth="1"/>
    <col min="5376" max="5376" width="20.5" style="46" customWidth="1"/>
    <col min="5377" max="5377" width="20" style="46" customWidth="1"/>
    <col min="5378" max="5378" width="5.33203125" style="46" customWidth="1"/>
    <col min="5379" max="5379" width="23.83203125" style="46" customWidth="1"/>
    <col min="5380" max="5380" width="20.6640625" style="46" customWidth="1"/>
    <col min="5381" max="5381" width="8.1640625" style="46" customWidth="1"/>
    <col min="5382" max="5382" width="22" style="46" customWidth="1"/>
    <col min="5383" max="5383" width="16.6640625" style="46" customWidth="1"/>
    <col min="5384" max="5384" width="10.6640625" style="46" customWidth="1"/>
    <col min="5385" max="5628" width="9.33203125" style="46"/>
    <col min="5629" max="5629" width="3.83203125" style="46" customWidth="1"/>
    <col min="5630" max="5630" width="60" style="46" customWidth="1"/>
    <col min="5631" max="5631" width="19.33203125" style="46" customWidth="1"/>
    <col min="5632" max="5632" width="20.5" style="46" customWidth="1"/>
    <col min="5633" max="5633" width="20" style="46" customWidth="1"/>
    <col min="5634" max="5634" width="5.33203125" style="46" customWidth="1"/>
    <col min="5635" max="5635" width="23.83203125" style="46" customWidth="1"/>
    <col min="5636" max="5636" width="20.6640625" style="46" customWidth="1"/>
    <col min="5637" max="5637" width="8.1640625" style="46" customWidth="1"/>
    <col min="5638" max="5638" width="22" style="46" customWidth="1"/>
    <col min="5639" max="5639" width="16.6640625" style="46" customWidth="1"/>
    <col min="5640" max="5640" width="10.6640625" style="46" customWidth="1"/>
    <col min="5641" max="5884" width="9.33203125" style="46"/>
    <col min="5885" max="5885" width="3.83203125" style="46" customWidth="1"/>
    <col min="5886" max="5886" width="60" style="46" customWidth="1"/>
    <col min="5887" max="5887" width="19.33203125" style="46" customWidth="1"/>
    <col min="5888" max="5888" width="20.5" style="46" customWidth="1"/>
    <col min="5889" max="5889" width="20" style="46" customWidth="1"/>
    <col min="5890" max="5890" width="5.33203125" style="46" customWidth="1"/>
    <col min="5891" max="5891" width="23.83203125" style="46" customWidth="1"/>
    <col min="5892" max="5892" width="20.6640625" style="46" customWidth="1"/>
    <col min="5893" max="5893" width="8.1640625" style="46" customWidth="1"/>
    <col min="5894" max="5894" width="22" style="46" customWidth="1"/>
    <col min="5895" max="5895" width="16.6640625" style="46" customWidth="1"/>
    <col min="5896" max="5896" width="10.6640625" style="46" customWidth="1"/>
    <col min="5897" max="6140" width="9.33203125" style="46"/>
    <col min="6141" max="6141" width="3.83203125" style="46" customWidth="1"/>
    <col min="6142" max="6142" width="60" style="46" customWidth="1"/>
    <col min="6143" max="6143" width="19.33203125" style="46" customWidth="1"/>
    <col min="6144" max="6144" width="20.5" style="46" customWidth="1"/>
    <col min="6145" max="6145" width="20" style="46" customWidth="1"/>
    <col min="6146" max="6146" width="5.33203125" style="46" customWidth="1"/>
    <col min="6147" max="6147" width="23.83203125" style="46" customWidth="1"/>
    <col min="6148" max="6148" width="20.6640625" style="46" customWidth="1"/>
    <col min="6149" max="6149" width="8.1640625" style="46" customWidth="1"/>
    <col min="6150" max="6150" width="22" style="46" customWidth="1"/>
    <col min="6151" max="6151" width="16.6640625" style="46" customWidth="1"/>
    <col min="6152" max="6152" width="10.6640625" style="46" customWidth="1"/>
    <col min="6153" max="6396" width="9.33203125" style="46"/>
    <col min="6397" max="6397" width="3.83203125" style="46" customWidth="1"/>
    <col min="6398" max="6398" width="60" style="46" customWidth="1"/>
    <col min="6399" max="6399" width="19.33203125" style="46" customWidth="1"/>
    <col min="6400" max="6400" width="20.5" style="46" customWidth="1"/>
    <col min="6401" max="6401" width="20" style="46" customWidth="1"/>
    <col min="6402" max="6402" width="5.33203125" style="46" customWidth="1"/>
    <col min="6403" max="6403" width="23.83203125" style="46" customWidth="1"/>
    <col min="6404" max="6404" width="20.6640625" style="46" customWidth="1"/>
    <col min="6405" max="6405" width="8.1640625" style="46" customWidth="1"/>
    <col min="6406" max="6406" width="22" style="46" customWidth="1"/>
    <col min="6407" max="6407" width="16.6640625" style="46" customWidth="1"/>
    <col min="6408" max="6408" width="10.6640625" style="46" customWidth="1"/>
    <col min="6409" max="6652" width="9.33203125" style="46"/>
    <col min="6653" max="6653" width="3.83203125" style="46" customWidth="1"/>
    <col min="6654" max="6654" width="60" style="46" customWidth="1"/>
    <col min="6655" max="6655" width="19.33203125" style="46" customWidth="1"/>
    <col min="6656" max="6656" width="20.5" style="46" customWidth="1"/>
    <col min="6657" max="6657" width="20" style="46" customWidth="1"/>
    <col min="6658" max="6658" width="5.33203125" style="46" customWidth="1"/>
    <col min="6659" max="6659" width="23.83203125" style="46" customWidth="1"/>
    <col min="6660" max="6660" width="20.6640625" style="46" customWidth="1"/>
    <col min="6661" max="6661" width="8.1640625" style="46" customWidth="1"/>
    <col min="6662" max="6662" width="22" style="46" customWidth="1"/>
    <col min="6663" max="6663" width="16.6640625" style="46" customWidth="1"/>
    <col min="6664" max="6664" width="10.6640625" style="46" customWidth="1"/>
    <col min="6665" max="6908" width="9.33203125" style="46"/>
    <col min="6909" max="6909" width="3.83203125" style="46" customWidth="1"/>
    <col min="6910" max="6910" width="60" style="46" customWidth="1"/>
    <col min="6911" max="6911" width="19.33203125" style="46" customWidth="1"/>
    <col min="6912" max="6912" width="20.5" style="46" customWidth="1"/>
    <col min="6913" max="6913" width="20" style="46" customWidth="1"/>
    <col min="6914" max="6914" width="5.33203125" style="46" customWidth="1"/>
    <col min="6915" max="6915" width="23.83203125" style="46" customWidth="1"/>
    <col min="6916" max="6916" width="20.6640625" style="46" customWidth="1"/>
    <col min="6917" max="6917" width="8.1640625" style="46" customWidth="1"/>
    <col min="6918" max="6918" width="22" style="46" customWidth="1"/>
    <col min="6919" max="6919" width="16.6640625" style="46" customWidth="1"/>
    <col min="6920" max="6920" width="10.6640625" style="46" customWidth="1"/>
    <col min="6921" max="7164" width="9.33203125" style="46"/>
    <col min="7165" max="7165" width="3.83203125" style="46" customWidth="1"/>
    <col min="7166" max="7166" width="60" style="46" customWidth="1"/>
    <col min="7167" max="7167" width="19.33203125" style="46" customWidth="1"/>
    <col min="7168" max="7168" width="20.5" style="46" customWidth="1"/>
    <col min="7169" max="7169" width="20" style="46" customWidth="1"/>
    <col min="7170" max="7170" width="5.33203125" style="46" customWidth="1"/>
    <col min="7171" max="7171" width="23.83203125" style="46" customWidth="1"/>
    <col min="7172" max="7172" width="20.6640625" style="46" customWidth="1"/>
    <col min="7173" max="7173" width="8.1640625" style="46" customWidth="1"/>
    <col min="7174" max="7174" width="22" style="46" customWidth="1"/>
    <col min="7175" max="7175" width="16.6640625" style="46" customWidth="1"/>
    <col min="7176" max="7176" width="10.6640625" style="46" customWidth="1"/>
    <col min="7177" max="7420" width="9.33203125" style="46"/>
    <col min="7421" max="7421" width="3.83203125" style="46" customWidth="1"/>
    <col min="7422" max="7422" width="60" style="46" customWidth="1"/>
    <col min="7423" max="7423" width="19.33203125" style="46" customWidth="1"/>
    <col min="7424" max="7424" width="20.5" style="46" customWidth="1"/>
    <col min="7425" max="7425" width="20" style="46" customWidth="1"/>
    <col min="7426" max="7426" width="5.33203125" style="46" customWidth="1"/>
    <col min="7427" max="7427" width="23.83203125" style="46" customWidth="1"/>
    <col min="7428" max="7428" width="20.6640625" style="46" customWidth="1"/>
    <col min="7429" max="7429" width="8.1640625" style="46" customWidth="1"/>
    <col min="7430" max="7430" width="22" style="46" customWidth="1"/>
    <col min="7431" max="7431" width="16.6640625" style="46" customWidth="1"/>
    <col min="7432" max="7432" width="10.6640625" style="46" customWidth="1"/>
    <col min="7433" max="7676" width="9.33203125" style="46"/>
    <col min="7677" max="7677" width="3.83203125" style="46" customWidth="1"/>
    <col min="7678" max="7678" width="60" style="46" customWidth="1"/>
    <col min="7679" max="7679" width="19.33203125" style="46" customWidth="1"/>
    <col min="7680" max="7680" width="20.5" style="46" customWidth="1"/>
    <col min="7681" max="7681" width="20" style="46" customWidth="1"/>
    <col min="7682" max="7682" width="5.33203125" style="46" customWidth="1"/>
    <col min="7683" max="7683" width="23.83203125" style="46" customWidth="1"/>
    <col min="7684" max="7684" width="20.6640625" style="46" customWidth="1"/>
    <col min="7685" max="7685" width="8.1640625" style="46" customWidth="1"/>
    <col min="7686" max="7686" width="22" style="46" customWidth="1"/>
    <col min="7687" max="7687" width="16.6640625" style="46" customWidth="1"/>
    <col min="7688" max="7688" width="10.6640625" style="46" customWidth="1"/>
    <col min="7689" max="7932" width="9.33203125" style="46"/>
    <col min="7933" max="7933" width="3.83203125" style="46" customWidth="1"/>
    <col min="7934" max="7934" width="60" style="46" customWidth="1"/>
    <col min="7935" max="7935" width="19.33203125" style="46" customWidth="1"/>
    <col min="7936" max="7936" width="20.5" style="46" customWidth="1"/>
    <col min="7937" max="7937" width="20" style="46" customWidth="1"/>
    <col min="7938" max="7938" width="5.33203125" style="46" customWidth="1"/>
    <col min="7939" max="7939" width="23.83203125" style="46" customWidth="1"/>
    <col min="7940" max="7940" width="20.6640625" style="46" customWidth="1"/>
    <col min="7941" max="7941" width="8.1640625" style="46" customWidth="1"/>
    <col min="7942" max="7942" width="22" style="46" customWidth="1"/>
    <col min="7943" max="7943" width="16.6640625" style="46" customWidth="1"/>
    <col min="7944" max="7944" width="10.6640625" style="46" customWidth="1"/>
    <col min="7945" max="8188" width="9.33203125" style="46"/>
    <col min="8189" max="8189" width="3.83203125" style="46" customWidth="1"/>
    <col min="8190" max="8190" width="60" style="46" customWidth="1"/>
    <col min="8191" max="8191" width="19.33203125" style="46" customWidth="1"/>
    <col min="8192" max="8192" width="20.5" style="46" customWidth="1"/>
    <col min="8193" max="8193" width="20" style="46" customWidth="1"/>
    <col min="8194" max="8194" width="5.33203125" style="46" customWidth="1"/>
    <col min="8195" max="8195" width="23.83203125" style="46" customWidth="1"/>
    <col min="8196" max="8196" width="20.6640625" style="46" customWidth="1"/>
    <col min="8197" max="8197" width="8.1640625" style="46" customWidth="1"/>
    <col min="8198" max="8198" width="22" style="46" customWidth="1"/>
    <col min="8199" max="8199" width="16.6640625" style="46" customWidth="1"/>
    <col min="8200" max="8200" width="10.6640625" style="46" customWidth="1"/>
    <col min="8201" max="8444" width="9.33203125" style="46"/>
    <col min="8445" max="8445" width="3.83203125" style="46" customWidth="1"/>
    <col min="8446" max="8446" width="60" style="46" customWidth="1"/>
    <col min="8447" max="8447" width="19.33203125" style="46" customWidth="1"/>
    <col min="8448" max="8448" width="20.5" style="46" customWidth="1"/>
    <col min="8449" max="8449" width="20" style="46" customWidth="1"/>
    <col min="8450" max="8450" width="5.33203125" style="46" customWidth="1"/>
    <col min="8451" max="8451" width="23.83203125" style="46" customWidth="1"/>
    <col min="8452" max="8452" width="20.6640625" style="46" customWidth="1"/>
    <col min="8453" max="8453" width="8.1640625" style="46" customWidth="1"/>
    <col min="8454" max="8454" width="22" style="46" customWidth="1"/>
    <col min="8455" max="8455" width="16.6640625" style="46" customWidth="1"/>
    <col min="8456" max="8456" width="10.6640625" style="46" customWidth="1"/>
    <col min="8457" max="8700" width="9.33203125" style="46"/>
    <col min="8701" max="8701" width="3.83203125" style="46" customWidth="1"/>
    <col min="8702" max="8702" width="60" style="46" customWidth="1"/>
    <col min="8703" max="8703" width="19.33203125" style="46" customWidth="1"/>
    <col min="8704" max="8704" width="20.5" style="46" customWidth="1"/>
    <col min="8705" max="8705" width="20" style="46" customWidth="1"/>
    <col min="8706" max="8706" width="5.33203125" style="46" customWidth="1"/>
    <col min="8707" max="8707" width="23.83203125" style="46" customWidth="1"/>
    <col min="8708" max="8708" width="20.6640625" style="46" customWidth="1"/>
    <col min="8709" max="8709" width="8.1640625" style="46" customWidth="1"/>
    <col min="8710" max="8710" width="22" style="46" customWidth="1"/>
    <col min="8711" max="8711" width="16.6640625" style="46" customWidth="1"/>
    <col min="8712" max="8712" width="10.6640625" style="46" customWidth="1"/>
    <col min="8713" max="8956" width="9.33203125" style="46"/>
    <col min="8957" max="8957" width="3.83203125" style="46" customWidth="1"/>
    <col min="8958" max="8958" width="60" style="46" customWidth="1"/>
    <col min="8959" max="8959" width="19.33203125" style="46" customWidth="1"/>
    <col min="8960" max="8960" width="20.5" style="46" customWidth="1"/>
    <col min="8961" max="8961" width="20" style="46" customWidth="1"/>
    <col min="8962" max="8962" width="5.33203125" style="46" customWidth="1"/>
    <col min="8963" max="8963" width="23.83203125" style="46" customWidth="1"/>
    <col min="8964" max="8964" width="20.6640625" style="46" customWidth="1"/>
    <col min="8965" max="8965" width="8.1640625" style="46" customWidth="1"/>
    <col min="8966" max="8966" width="22" style="46" customWidth="1"/>
    <col min="8967" max="8967" width="16.6640625" style="46" customWidth="1"/>
    <col min="8968" max="8968" width="10.6640625" style="46" customWidth="1"/>
    <col min="8969" max="9212" width="9.33203125" style="46"/>
    <col min="9213" max="9213" width="3.83203125" style="46" customWidth="1"/>
    <col min="9214" max="9214" width="60" style="46" customWidth="1"/>
    <col min="9215" max="9215" width="19.33203125" style="46" customWidth="1"/>
    <col min="9216" max="9216" width="20.5" style="46" customWidth="1"/>
    <col min="9217" max="9217" width="20" style="46" customWidth="1"/>
    <col min="9218" max="9218" width="5.33203125" style="46" customWidth="1"/>
    <col min="9219" max="9219" width="23.83203125" style="46" customWidth="1"/>
    <col min="9220" max="9220" width="20.6640625" style="46" customWidth="1"/>
    <col min="9221" max="9221" width="8.1640625" style="46" customWidth="1"/>
    <col min="9222" max="9222" width="22" style="46" customWidth="1"/>
    <col min="9223" max="9223" width="16.6640625" style="46" customWidth="1"/>
    <col min="9224" max="9224" width="10.6640625" style="46" customWidth="1"/>
    <col min="9225" max="9468" width="9.33203125" style="46"/>
    <col min="9469" max="9469" width="3.83203125" style="46" customWidth="1"/>
    <col min="9470" max="9470" width="60" style="46" customWidth="1"/>
    <col min="9471" max="9471" width="19.33203125" style="46" customWidth="1"/>
    <col min="9472" max="9472" width="20.5" style="46" customWidth="1"/>
    <col min="9473" max="9473" width="20" style="46" customWidth="1"/>
    <col min="9474" max="9474" width="5.33203125" style="46" customWidth="1"/>
    <col min="9475" max="9475" width="23.83203125" style="46" customWidth="1"/>
    <col min="9476" max="9476" width="20.6640625" style="46" customWidth="1"/>
    <col min="9477" max="9477" width="8.1640625" style="46" customWidth="1"/>
    <col min="9478" max="9478" width="22" style="46" customWidth="1"/>
    <col min="9479" max="9479" width="16.6640625" style="46" customWidth="1"/>
    <col min="9480" max="9480" width="10.6640625" style="46" customWidth="1"/>
    <col min="9481" max="9724" width="9.33203125" style="46"/>
    <col min="9725" max="9725" width="3.83203125" style="46" customWidth="1"/>
    <col min="9726" max="9726" width="60" style="46" customWidth="1"/>
    <col min="9727" max="9727" width="19.33203125" style="46" customWidth="1"/>
    <col min="9728" max="9728" width="20.5" style="46" customWidth="1"/>
    <col min="9729" max="9729" width="20" style="46" customWidth="1"/>
    <col min="9730" max="9730" width="5.33203125" style="46" customWidth="1"/>
    <col min="9731" max="9731" width="23.83203125" style="46" customWidth="1"/>
    <col min="9732" max="9732" width="20.6640625" style="46" customWidth="1"/>
    <col min="9733" max="9733" width="8.1640625" style="46" customWidth="1"/>
    <col min="9734" max="9734" width="22" style="46" customWidth="1"/>
    <col min="9735" max="9735" width="16.6640625" style="46" customWidth="1"/>
    <col min="9736" max="9736" width="10.6640625" style="46" customWidth="1"/>
    <col min="9737" max="9980" width="9.33203125" style="46"/>
    <col min="9981" max="9981" width="3.83203125" style="46" customWidth="1"/>
    <col min="9982" max="9982" width="60" style="46" customWidth="1"/>
    <col min="9983" max="9983" width="19.33203125" style="46" customWidth="1"/>
    <col min="9984" max="9984" width="20.5" style="46" customWidth="1"/>
    <col min="9985" max="9985" width="20" style="46" customWidth="1"/>
    <col min="9986" max="9986" width="5.33203125" style="46" customWidth="1"/>
    <col min="9987" max="9987" width="23.83203125" style="46" customWidth="1"/>
    <col min="9988" max="9988" width="20.6640625" style="46" customWidth="1"/>
    <col min="9989" max="9989" width="8.1640625" style="46" customWidth="1"/>
    <col min="9990" max="9990" width="22" style="46" customWidth="1"/>
    <col min="9991" max="9991" width="16.6640625" style="46" customWidth="1"/>
    <col min="9992" max="9992" width="10.6640625" style="46" customWidth="1"/>
    <col min="9993" max="10236" width="9.33203125" style="46"/>
    <col min="10237" max="10237" width="3.83203125" style="46" customWidth="1"/>
    <col min="10238" max="10238" width="60" style="46" customWidth="1"/>
    <col min="10239" max="10239" width="19.33203125" style="46" customWidth="1"/>
    <col min="10240" max="10240" width="20.5" style="46" customWidth="1"/>
    <col min="10241" max="10241" width="20" style="46" customWidth="1"/>
    <col min="10242" max="10242" width="5.33203125" style="46" customWidth="1"/>
    <col min="10243" max="10243" width="23.83203125" style="46" customWidth="1"/>
    <col min="10244" max="10244" width="20.6640625" style="46" customWidth="1"/>
    <col min="10245" max="10245" width="8.1640625" style="46" customWidth="1"/>
    <col min="10246" max="10246" width="22" style="46" customWidth="1"/>
    <col min="10247" max="10247" width="16.6640625" style="46" customWidth="1"/>
    <col min="10248" max="10248" width="10.6640625" style="46" customWidth="1"/>
    <col min="10249" max="10492" width="9.33203125" style="46"/>
    <col min="10493" max="10493" width="3.83203125" style="46" customWidth="1"/>
    <col min="10494" max="10494" width="60" style="46" customWidth="1"/>
    <col min="10495" max="10495" width="19.33203125" style="46" customWidth="1"/>
    <col min="10496" max="10496" width="20.5" style="46" customWidth="1"/>
    <col min="10497" max="10497" width="20" style="46" customWidth="1"/>
    <col min="10498" max="10498" width="5.33203125" style="46" customWidth="1"/>
    <col min="10499" max="10499" width="23.83203125" style="46" customWidth="1"/>
    <col min="10500" max="10500" width="20.6640625" style="46" customWidth="1"/>
    <col min="10501" max="10501" width="8.1640625" style="46" customWidth="1"/>
    <col min="10502" max="10502" width="22" style="46" customWidth="1"/>
    <col min="10503" max="10503" width="16.6640625" style="46" customWidth="1"/>
    <col min="10504" max="10504" width="10.6640625" style="46" customWidth="1"/>
    <col min="10505" max="10748" width="9.33203125" style="46"/>
    <col min="10749" max="10749" width="3.83203125" style="46" customWidth="1"/>
    <col min="10750" max="10750" width="60" style="46" customWidth="1"/>
    <col min="10751" max="10751" width="19.33203125" style="46" customWidth="1"/>
    <col min="10752" max="10752" width="20.5" style="46" customWidth="1"/>
    <col min="10753" max="10753" width="20" style="46" customWidth="1"/>
    <col min="10754" max="10754" width="5.33203125" style="46" customWidth="1"/>
    <col min="10755" max="10755" width="23.83203125" style="46" customWidth="1"/>
    <col min="10756" max="10756" width="20.6640625" style="46" customWidth="1"/>
    <col min="10757" max="10757" width="8.1640625" style="46" customWidth="1"/>
    <col min="10758" max="10758" width="22" style="46" customWidth="1"/>
    <col min="10759" max="10759" width="16.6640625" style="46" customWidth="1"/>
    <col min="10760" max="10760" width="10.6640625" style="46" customWidth="1"/>
    <col min="10761" max="11004" width="9.33203125" style="46"/>
    <col min="11005" max="11005" width="3.83203125" style="46" customWidth="1"/>
    <col min="11006" max="11006" width="60" style="46" customWidth="1"/>
    <col min="11007" max="11007" width="19.33203125" style="46" customWidth="1"/>
    <col min="11008" max="11008" width="20.5" style="46" customWidth="1"/>
    <col min="11009" max="11009" width="20" style="46" customWidth="1"/>
    <col min="11010" max="11010" width="5.33203125" style="46" customWidth="1"/>
    <col min="11011" max="11011" width="23.83203125" style="46" customWidth="1"/>
    <col min="11012" max="11012" width="20.6640625" style="46" customWidth="1"/>
    <col min="11013" max="11013" width="8.1640625" style="46" customWidth="1"/>
    <col min="11014" max="11014" width="22" style="46" customWidth="1"/>
    <col min="11015" max="11015" width="16.6640625" style="46" customWidth="1"/>
    <col min="11016" max="11016" width="10.6640625" style="46" customWidth="1"/>
    <col min="11017" max="11260" width="9.33203125" style="46"/>
    <col min="11261" max="11261" width="3.83203125" style="46" customWidth="1"/>
    <col min="11262" max="11262" width="60" style="46" customWidth="1"/>
    <col min="11263" max="11263" width="19.33203125" style="46" customWidth="1"/>
    <col min="11264" max="11264" width="20.5" style="46" customWidth="1"/>
    <col min="11265" max="11265" width="20" style="46" customWidth="1"/>
    <col min="11266" max="11266" width="5.33203125" style="46" customWidth="1"/>
    <col min="11267" max="11267" width="23.83203125" style="46" customWidth="1"/>
    <col min="11268" max="11268" width="20.6640625" style="46" customWidth="1"/>
    <col min="11269" max="11269" width="8.1640625" style="46" customWidth="1"/>
    <col min="11270" max="11270" width="22" style="46" customWidth="1"/>
    <col min="11271" max="11271" width="16.6640625" style="46" customWidth="1"/>
    <col min="11272" max="11272" width="10.6640625" style="46" customWidth="1"/>
    <col min="11273" max="11516" width="9.33203125" style="46"/>
    <col min="11517" max="11517" width="3.83203125" style="46" customWidth="1"/>
    <col min="11518" max="11518" width="60" style="46" customWidth="1"/>
    <col min="11519" max="11519" width="19.33203125" style="46" customWidth="1"/>
    <col min="11520" max="11520" width="20.5" style="46" customWidth="1"/>
    <col min="11521" max="11521" width="20" style="46" customWidth="1"/>
    <col min="11522" max="11522" width="5.33203125" style="46" customWidth="1"/>
    <col min="11523" max="11523" width="23.83203125" style="46" customWidth="1"/>
    <col min="11524" max="11524" width="20.6640625" style="46" customWidth="1"/>
    <col min="11525" max="11525" width="8.1640625" style="46" customWidth="1"/>
    <col min="11526" max="11526" width="22" style="46" customWidth="1"/>
    <col min="11527" max="11527" width="16.6640625" style="46" customWidth="1"/>
    <col min="11528" max="11528" width="10.6640625" style="46" customWidth="1"/>
    <col min="11529" max="11772" width="9.33203125" style="46"/>
    <col min="11773" max="11773" width="3.83203125" style="46" customWidth="1"/>
    <col min="11774" max="11774" width="60" style="46" customWidth="1"/>
    <col min="11775" max="11775" width="19.33203125" style="46" customWidth="1"/>
    <col min="11776" max="11776" width="20.5" style="46" customWidth="1"/>
    <col min="11777" max="11777" width="20" style="46" customWidth="1"/>
    <col min="11778" max="11778" width="5.33203125" style="46" customWidth="1"/>
    <col min="11779" max="11779" width="23.83203125" style="46" customWidth="1"/>
    <col min="11780" max="11780" width="20.6640625" style="46" customWidth="1"/>
    <col min="11781" max="11781" width="8.1640625" style="46" customWidth="1"/>
    <col min="11782" max="11782" width="22" style="46" customWidth="1"/>
    <col min="11783" max="11783" width="16.6640625" style="46" customWidth="1"/>
    <col min="11784" max="11784" width="10.6640625" style="46" customWidth="1"/>
    <col min="11785" max="12028" width="9.33203125" style="46"/>
    <col min="12029" max="12029" width="3.83203125" style="46" customWidth="1"/>
    <col min="12030" max="12030" width="60" style="46" customWidth="1"/>
    <col min="12031" max="12031" width="19.33203125" style="46" customWidth="1"/>
    <col min="12032" max="12032" width="20.5" style="46" customWidth="1"/>
    <col min="12033" max="12033" width="20" style="46" customWidth="1"/>
    <col min="12034" max="12034" width="5.33203125" style="46" customWidth="1"/>
    <col min="12035" max="12035" width="23.83203125" style="46" customWidth="1"/>
    <col min="12036" max="12036" width="20.6640625" style="46" customWidth="1"/>
    <col min="12037" max="12037" width="8.1640625" style="46" customWidth="1"/>
    <col min="12038" max="12038" width="22" style="46" customWidth="1"/>
    <col min="12039" max="12039" width="16.6640625" style="46" customWidth="1"/>
    <col min="12040" max="12040" width="10.6640625" style="46" customWidth="1"/>
    <col min="12041" max="12284" width="9.33203125" style="46"/>
    <col min="12285" max="12285" width="3.83203125" style="46" customWidth="1"/>
    <col min="12286" max="12286" width="60" style="46" customWidth="1"/>
    <col min="12287" max="12287" width="19.33203125" style="46" customWidth="1"/>
    <col min="12288" max="12288" width="20.5" style="46" customWidth="1"/>
    <col min="12289" max="12289" width="20" style="46" customWidth="1"/>
    <col min="12290" max="12290" width="5.33203125" style="46" customWidth="1"/>
    <col min="12291" max="12291" width="23.83203125" style="46" customWidth="1"/>
    <col min="12292" max="12292" width="20.6640625" style="46" customWidth="1"/>
    <col min="12293" max="12293" width="8.1640625" style="46" customWidth="1"/>
    <col min="12294" max="12294" width="22" style="46" customWidth="1"/>
    <col min="12295" max="12295" width="16.6640625" style="46" customWidth="1"/>
    <col min="12296" max="12296" width="10.6640625" style="46" customWidth="1"/>
    <col min="12297" max="12540" width="9.33203125" style="46"/>
    <col min="12541" max="12541" width="3.83203125" style="46" customWidth="1"/>
    <col min="12542" max="12542" width="60" style="46" customWidth="1"/>
    <col min="12543" max="12543" width="19.33203125" style="46" customWidth="1"/>
    <col min="12544" max="12544" width="20.5" style="46" customWidth="1"/>
    <col min="12545" max="12545" width="20" style="46" customWidth="1"/>
    <col min="12546" max="12546" width="5.33203125" style="46" customWidth="1"/>
    <col min="12547" max="12547" width="23.83203125" style="46" customWidth="1"/>
    <col min="12548" max="12548" width="20.6640625" style="46" customWidth="1"/>
    <col min="12549" max="12549" width="8.1640625" style="46" customWidth="1"/>
    <col min="12550" max="12550" width="22" style="46" customWidth="1"/>
    <col min="12551" max="12551" width="16.6640625" style="46" customWidth="1"/>
    <col min="12552" max="12552" width="10.6640625" style="46" customWidth="1"/>
    <col min="12553" max="12796" width="9.33203125" style="46"/>
    <col min="12797" max="12797" width="3.83203125" style="46" customWidth="1"/>
    <col min="12798" max="12798" width="60" style="46" customWidth="1"/>
    <col min="12799" max="12799" width="19.33203125" style="46" customWidth="1"/>
    <col min="12800" max="12800" width="20.5" style="46" customWidth="1"/>
    <col min="12801" max="12801" width="20" style="46" customWidth="1"/>
    <col min="12802" max="12802" width="5.33203125" style="46" customWidth="1"/>
    <col min="12803" max="12803" width="23.83203125" style="46" customWidth="1"/>
    <col min="12804" max="12804" width="20.6640625" style="46" customWidth="1"/>
    <col min="12805" max="12805" width="8.1640625" style="46" customWidth="1"/>
    <col min="12806" max="12806" width="22" style="46" customWidth="1"/>
    <col min="12807" max="12807" width="16.6640625" style="46" customWidth="1"/>
    <col min="12808" max="12808" width="10.6640625" style="46" customWidth="1"/>
    <col min="12809" max="13052" width="9.33203125" style="46"/>
    <col min="13053" max="13053" width="3.83203125" style="46" customWidth="1"/>
    <col min="13054" max="13054" width="60" style="46" customWidth="1"/>
    <col min="13055" max="13055" width="19.33203125" style="46" customWidth="1"/>
    <col min="13056" max="13056" width="20.5" style="46" customWidth="1"/>
    <col min="13057" max="13057" width="20" style="46" customWidth="1"/>
    <col min="13058" max="13058" width="5.33203125" style="46" customWidth="1"/>
    <col min="13059" max="13059" width="23.83203125" style="46" customWidth="1"/>
    <col min="13060" max="13060" width="20.6640625" style="46" customWidth="1"/>
    <col min="13061" max="13061" width="8.1640625" style="46" customWidth="1"/>
    <col min="13062" max="13062" width="22" style="46" customWidth="1"/>
    <col min="13063" max="13063" width="16.6640625" style="46" customWidth="1"/>
    <col min="13064" max="13064" width="10.6640625" style="46" customWidth="1"/>
    <col min="13065" max="13308" width="9.33203125" style="46"/>
    <col min="13309" max="13309" width="3.83203125" style="46" customWidth="1"/>
    <col min="13310" max="13310" width="60" style="46" customWidth="1"/>
    <col min="13311" max="13311" width="19.33203125" style="46" customWidth="1"/>
    <col min="13312" max="13312" width="20.5" style="46" customWidth="1"/>
    <col min="13313" max="13313" width="20" style="46" customWidth="1"/>
    <col min="13314" max="13314" width="5.33203125" style="46" customWidth="1"/>
    <col min="13315" max="13315" width="23.83203125" style="46" customWidth="1"/>
    <col min="13316" max="13316" width="20.6640625" style="46" customWidth="1"/>
    <col min="13317" max="13317" width="8.1640625" style="46" customWidth="1"/>
    <col min="13318" max="13318" width="22" style="46" customWidth="1"/>
    <col min="13319" max="13319" width="16.6640625" style="46" customWidth="1"/>
    <col min="13320" max="13320" width="10.6640625" style="46" customWidth="1"/>
    <col min="13321" max="13564" width="9.33203125" style="46"/>
    <col min="13565" max="13565" width="3.83203125" style="46" customWidth="1"/>
    <col min="13566" max="13566" width="60" style="46" customWidth="1"/>
    <col min="13567" max="13567" width="19.33203125" style="46" customWidth="1"/>
    <col min="13568" max="13568" width="20.5" style="46" customWidth="1"/>
    <col min="13569" max="13569" width="20" style="46" customWidth="1"/>
    <col min="13570" max="13570" width="5.33203125" style="46" customWidth="1"/>
    <col min="13571" max="13571" width="23.83203125" style="46" customWidth="1"/>
    <col min="13572" max="13572" width="20.6640625" style="46" customWidth="1"/>
    <col min="13573" max="13573" width="8.1640625" style="46" customWidth="1"/>
    <col min="13574" max="13574" width="22" style="46" customWidth="1"/>
    <col min="13575" max="13575" width="16.6640625" style="46" customWidth="1"/>
    <col min="13576" max="13576" width="10.6640625" style="46" customWidth="1"/>
    <col min="13577" max="13820" width="9.33203125" style="46"/>
    <col min="13821" max="13821" width="3.83203125" style="46" customWidth="1"/>
    <col min="13822" max="13822" width="60" style="46" customWidth="1"/>
    <col min="13823" max="13823" width="19.33203125" style="46" customWidth="1"/>
    <col min="13824" max="13824" width="20.5" style="46" customWidth="1"/>
    <col min="13825" max="13825" width="20" style="46" customWidth="1"/>
    <col min="13826" max="13826" width="5.33203125" style="46" customWidth="1"/>
    <col min="13827" max="13827" width="23.83203125" style="46" customWidth="1"/>
    <col min="13828" max="13828" width="20.6640625" style="46" customWidth="1"/>
    <col min="13829" max="13829" width="8.1640625" style="46" customWidth="1"/>
    <col min="13830" max="13830" width="22" style="46" customWidth="1"/>
    <col min="13831" max="13831" width="16.6640625" style="46" customWidth="1"/>
    <col min="13832" max="13832" width="10.6640625" style="46" customWidth="1"/>
    <col min="13833" max="14076" width="9.33203125" style="46"/>
    <col min="14077" max="14077" width="3.83203125" style="46" customWidth="1"/>
    <col min="14078" max="14078" width="60" style="46" customWidth="1"/>
    <col min="14079" max="14079" width="19.33203125" style="46" customWidth="1"/>
    <col min="14080" max="14080" width="20.5" style="46" customWidth="1"/>
    <col min="14081" max="14081" width="20" style="46" customWidth="1"/>
    <col min="14082" max="14082" width="5.33203125" style="46" customWidth="1"/>
    <col min="14083" max="14083" width="23.83203125" style="46" customWidth="1"/>
    <col min="14084" max="14084" width="20.6640625" style="46" customWidth="1"/>
    <col min="14085" max="14085" width="8.1640625" style="46" customWidth="1"/>
    <col min="14086" max="14086" width="22" style="46" customWidth="1"/>
    <col min="14087" max="14087" width="16.6640625" style="46" customWidth="1"/>
    <col min="14088" max="14088" width="10.6640625" style="46" customWidth="1"/>
    <col min="14089" max="14332" width="9.33203125" style="46"/>
    <col min="14333" max="14333" width="3.83203125" style="46" customWidth="1"/>
    <col min="14334" max="14334" width="60" style="46" customWidth="1"/>
    <col min="14335" max="14335" width="19.33203125" style="46" customWidth="1"/>
    <col min="14336" max="14336" width="20.5" style="46" customWidth="1"/>
    <col min="14337" max="14337" width="20" style="46" customWidth="1"/>
    <col min="14338" max="14338" width="5.33203125" style="46" customWidth="1"/>
    <col min="14339" max="14339" width="23.83203125" style="46" customWidth="1"/>
    <col min="14340" max="14340" width="20.6640625" style="46" customWidth="1"/>
    <col min="14341" max="14341" width="8.1640625" style="46" customWidth="1"/>
    <col min="14342" max="14342" width="22" style="46" customWidth="1"/>
    <col min="14343" max="14343" width="16.6640625" style="46" customWidth="1"/>
    <col min="14344" max="14344" width="10.6640625" style="46" customWidth="1"/>
    <col min="14345" max="14588" width="9.33203125" style="46"/>
    <col min="14589" max="14589" width="3.83203125" style="46" customWidth="1"/>
    <col min="14590" max="14590" width="60" style="46" customWidth="1"/>
    <col min="14591" max="14591" width="19.33203125" style="46" customWidth="1"/>
    <col min="14592" max="14592" width="20.5" style="46" customWidth="1"/>
    <col min="14593" max="14593" width="20" style="46" customWidth="1"/>
    <col min="14594" max="14594" width="5.33203125" style="46" customWidth="1"/>
    <col min="14595" max="14595" width="23.83203125" style="46" customWidth="1"/>
    <col min="14596" max="14596" width="20.6640625" style="46" customWidth="1"/>
    <col min="14597" max="14597" width="8.1640625" style="46" customWidth="1"/>
    <col min="14598" max="14598" width="22" style="46" customWidth="1"/>
    <col min="14599" max="14599" width="16.6640625" style="46" customWidth="1"/>
    <col min="14600" max="14600" width="10.6640625" style="46" customWidth="1"/>
    <col min="14601" max="14844" width="9.33203125" style="46"/>
    <col min="14845" max="14845" width="3.83203125" style="46" customWidth="1"/>
    <col min="14846" max="14846" width="60" style="46" customWidth="1"/>
    <col min="14847" max="14847" width="19.33203125" style="46" customWidth="1"/>
    <col min="14848" max="14848" width="20.5" style="46" customWidth="1"/>
    <col min="14849" max="14849" width="20" style="46" customWidth="1"/>
    <col min="14850" max="14850" width="5.33203125" style="46" customWidth="1"/>
    <col min="14851" max="14851" width="23.83203125" style="46" customWidth="1"/>
    <col min="14852" max="14852" width="20.6640625" style="46" customWidth="1"/>
    <col min="14853" max="14853" width="8.1640625" style="46" customWidth="1"/>
    <col min="14854" max="14854" width="22" style="46" customWidth="1"/>
    <col min="14855" max="14855" width="16.6640625" style="46" customWidth="1"/>
    <col min="14856" max="14856" width="10.6640625" style="46" customWidth="1"/>
    <col min="14857" max="15100" width="9.33203125" style="46"/>
    <col min="15101" max="15101" width="3.83203125" style="46" customWidth="1"/>
    <col min="15102" max="15102" width="60" style="46" customWidth="1"/>
    <col min="15103" max="15103" width="19.33203125" style="46" customWidth="1"/>
    <col min="15104" max="15104" width="20.5" style="46" customWidth="1"/>
    <col min="15105" max="15105" width="20" style="46" customWidth="1"/>
    <col min="15106" max="15106" width="5.33203125" style="46" customWidth="1"/>
    <col min="15107" max="15107" width="23.83203125" style="46" customWidth="1"/>
    <col min="15108" max="15108" width="20.6640625" style="46" customWidth="1"/>
    <col min="15109" max="15109" width="8.1640625" style="46" customWidth="1"/>
    <col min="15110" max="15110" width="22" style="46" customWidth="1"/>
    <col min="15111" max="15111" width="16.6640625" style="46" customWidth="1"/>
    <col min="15112" max="15112" width="10.6640625" style="46" customWidth="1"/>
    <col min="15113" max="15356" width="9.33203125" style="46"/>
    <col min="15357" max="15357" width="3.83203125" style="46" customWidth="1"/>
    <col min="15358" max="15358" width="60" style="46" customWidth="1"/>
    <col min="15359" max="15359" width="19.33203125" style="46" customWidth="1"/>
    <col min="15360" max="15360" width="20.5" style="46" customWidth="1"/>
    <col min="15361" max="15361" width="20" style="46" customWidth="1"/>
    <col min="15362" max="15362" width="5.33203125" style="46" customWidth="1"/>
    <col min="15363" max="15363" width="23.83203125" style="46" customWidth="1"/>
    <col min="15364" max="15364" width="20.6640625" style="46" customWidth="1"/>
    <col min="15365" max="15365" width="8.1640625" style="46" customWidth="1"/>
    <col min="15366" max="15366" width="22" style="46" customWidth="1"/>
    <col min="15367" max="15367" width="16.6640625" style="46" customWidth="1"/>
    <col min="15368" max="15368" width="10.6640625" style="46" customWidth="1"/>
    <col min="15369" max="15612" width="9.33203125" style="46"/>
    <col min="15613" max="15613" width="3.83203125" style="46" customWidth="1"/>
    <col min="15614" max="15614" width="60" style="46" customWidth="1"/>
    <col min="15615" max="15615" width="19.33203125" style="46" customWidth="1"/>
    <col min="15616" max="15616" width="20.5" style="46" customWidth="1"/>
    <col min="15617" max="15617" width="20" style="46" customWidth="1"/>
    <col min="15618" max="15618" width="5.33203125" style="46" customWidth="1"/>
    <col min="15619" max="15619" width="23.83203125" style="46" customWidth="1"/>
    <col min="15620" max="15620" width="20.6640625" style="46" customWidth="1"/>
    <col min="15621" max="15621" width="8.1640625" style="46" customWidth="1"/>
    <col min="15622" max="15622" width="22" style="46" customWidth="1"/>
    <col min="15623" max="15623" width="16.6640625" style="46" customWidth="1"/>
    <col min="15624" max="15624" width="10.6640625" style="46" customWidth="1"/>
    <col min="15625" max="15868" width="9.33203125" style="46"/>
    <col min="15869" max="15869" width="3.83203125" style="46" customWidth="1"/>
    <col min="15870" max="15870" width="60" style="46" customWidth="1"/>
    <col min="15871" max="15871" width="19.33203125" style="46" customWidth="1"/>
    <col min="15872" max="15872" width="20.5" style="46" customWidth="1"/>
    <col min="15873" max="15873" width="20" style="46" customWidth="1"/>
    <col min="15874" max="15874" width="5.33203125" style="46" customWidth="1"/>
    <col min="15875" max="15875" width="23.83203125" style="46" customWidth="1"/>
    <col min="15876" max="15876" width="20.6640625" style="46" customWidth="1"/>
    <col min="15877" max="15877" width="8.1640625" style="46" customWidth="1"/>
    <col min="15878" max="15878" width="22" style="46" customWidth="1"/>
    <col min="15879" max="15879" width="16.6640625" style="46" customWidth="1"/>
    <col min="15880" max="15880" width="10.6640625" style="46" customWidth="1"/>
    <col min="15881" max="16124" width="9.33203125" style="46"/>
    <col min="16125" max="16125" width="3.83203125" style="46" customWidth="1"/>
    <col min="16126" max="16126" width="60" style="46" customWidth="1"/>
    <col min="16127" max="16127" width="19.33203125" style="46" customWidth="1"/>
    <col min="16128" max="16128" width="20.5" style="46" customWidth="1"/>
    <col min="16129" max="16129" width="20" style="46" customWidth="1"/>
    <col min="16130" max="16130" width="5.33203125" style="46" customWidth="1"/>
    <col min="16131" max="16131" width="23.83203125" style="46" customWidth="1"/>
    <col min="16132" max="16132" width="20.6640625" style="46" customWidth="1"/>
    <col min="16133" max="16133" width="8.1640625" style="46" customWidth="1"/>
    <col min="16134" max="16134" width="22" style="46" customWidth="1"/>
    <col min="16135" max="16135" width="16.6640625" style="46" customWidth="1"/>
    <col min="16136" max="16136" width="10.6640625" style="46" customWidth="1"/>
    <col min="16137" max="16384" width="9.33203125" style="46"/>
  </cols>
  <sheetData>
    <row r="1" spans="2:8" ht="24" customHeight="1" x14ac:dyDescent="0.25">
      <c r="B1" s="240" t="s">
        <v>52</v>
      </c>
      <c r="C1" s="240"/>
      <c r="D1" s="240"/>
      <c r="E1" s="240"/>
      <c r="F1" s="240"/>
      <c r="G1" s="240"/>
      <c r="H1" s="240"/>
    </row>
    <row r="2" spans="2:8" ht="21.75" customHeight="1" x14ac:dyDescent="0.25">
      <c r="B2" s="240" t="s">
        <v>53</v>
      </c>
      <c r="C2" s="240"/>
      <c r="D2" s="240"/>
      <c r="E2" s="240"/>
      <c r="F2" s="240"/>
      <c r="G2" s="240"/>
      <c r="H2" s="240"/>
    </row>
    <row r="3" spans="2:8" ht="23.25" customHeight="1" thickBot="1" x14ac:dyDescent="0.3">
      <c r="F3" s="47"/>
      <c r="G3" s="47"/>
      <c r="H3" s="48" t="s">
        <v>54</v>
      </c>
    </row>
    <row r="4" spans="2:8" ht="41.25" customHeight="1" x14ac:dyDescent="0.25">
      <c r="B4" s="241"/>
      <c r="C4" s="242"/>
      <c r="D4" s="243" t="s">
        <v>26</v>
      </c>
      <c r="E4" s="242"/>
      <c r="F4" s="49" t="s">
        <v>28</v>
      </c>
      <c r="G4" s="49"/>
      <c r="H4" s="50" t="s">
        <v>55</v>
      </c>
    </row>
    <row r="5" spans="2:8" ht="42" customHeight="1" thickBot="1" x14ac:dyDescent="0.3">
      <c r="B5" s="44"/>
      <c r="C5" s="45"/>
      <c r="D5" s="51" t="s">
        <v>23</v>
      </c>
      <c r="E5" s="51" t="s">
        <v>12</v>
      </c>
      <c r="F5" s="52" t="s">
        <v>13</v>
      </c>
      <c r="G5" s="52"/>
      <c r="H5" s="53" t="s">
        <v>56</v>
      </c>
    </row>
    <row r="6" spans="2:8" ht="20.100000000000001" customHeight="1" x14ac:dyDescent="0.2">
      <c r="B6" s="244" t="s">
        <v>57</v>
      </c>
      <c r="C6" s="245"/>
      <c r="D6" s="54"/>
      <c r="E6" s="54"/>
      <c r="F6" s="55"/>
      <c r="G6" s="55"/>
      <c r="H6" s="56"/>
    </row>
    <row r="7" spans="2:8" ht="20.100000000000001" customHeight="1" x14ac:dyDescent="0.2">
      <c r="B7" s="57" t="s">
        <v>0</v>
      </c>
      <c r="C7" s="58"/>
      <c r="D7" s="54">
        <v>211490</v>
      </c>
      <c r="E7" s="54">
        <v>179742</v>
      </c>
      <c r="F7" s="54">
        <v>134044</v>
      </c>
      <c r="G7" s="55"/>
      <c r="H7" s="85">
        <v>34859</v>
      </c>
    </row>
    <row r="8" spans="2:8" ht="20.100000000000001" customHeight="1" x14ac:dyDescent="0.2">
      <c r="B8" s="57" t="s">
        <v>58</v>
      </c>
      <c r="C8" s="58"/>
      <c r="D8" s="54">
        <v>717468</v>
      </c>
      <c r="E8" s="54">
        <v>723900</v>
      </c>
      <c r="F8" s="54">
        <v>702535</v>
      </c>
      <c r="G8" s="55"/>
      <c r="H8" s="85">
        <v>16945</v>
      </c>
    </row>
    <row r="9" spans="2:8" ht="20.100000000000001" customHeight="1" x14ac:dyDescent="0.2">
      <c r="B9" s="57" t="s">
        <v>1</v>
      </c>
      <c r="C9" s="58"/>
      <c r="D9" s="54">
        <v>328710</v>
      </c>
      <c r="E9" s="54">
        <v>368852</v>
      </c>
      <c r="F9" s="54">
        <v>349017</v>
      </c>
      <c r="G9" s="55"/>
      <c r="H9" s="85">
        <v>12460</v>
      </c>
    </row>
    <row r="10" spans="2:8" ht="20.100000000000001" customHeight="1" x14ac:dyDescent="0.2">
      <c r="B10" s="57" t="s">
        <v>2</v>
      </c>
      <c r="C10" s="58"/>
      <c r="D10" s="54">
        <v>79964</v>
      </c>
      <c r="E10" s="54">
        <v>77845</v>
      </c>
      <c r="F10" s="54">
        <v>53178</v>
      </c>
      <c r="G10" s="55"/>
      <c r="H10" s="85">
        <v>9046</v>
      </c>
    </row>
    <row r="11" spans="2:8" ht="20.100000000000001" customHeight="1" x14ac:dyDescent="0.2">
      <c r="B11" s="57" t="s">
        <v>59</v>
      </c>
      <c r="C11" s="58"/>
      <c r="D11" s="54">
        <v>3555</v>
      </c>
      <c r="E11" s="54">
        <v>3255</v>
      </c>
      <c r="F11" s="54">
        <v>3244</v>
      </c>
      <c r="G11" s="55"/>
      <c r="H11" s="85">
        <v>0</v>
      </c>
    </row>
    <row r="12" spans="2:8" ht="20.100000000000001" customHeight="1" x14ac:dyDescent="0.2">
      <c r="B12" s="57" t="s">
        <v>60</v>
      </c>
      <c r="C12" s="58"/>
      <c r="D12" s="54">
        <v>3087815</v>
      </c>
      <c r="E12" s="54">
        <v>3941380</v>
      </c>
      <c r="F12" s="54">
        <v>3847838</v>
      </c>
      <c r="G12" s="55"/>
      <c r="H12" s="85">
        <v>393817</v>
      </c>
    </row>
    <row r="13" spans="2:8" ht="20.100000000000001" customHeight="1" x14ac:dyDescent="0.2">
      <c r="B13" s="57" t="s">
        <v>3</v>
      </c>
      <c r="C13" s="58"/>
      <c r="D13" s="54">
        <v>644600</v>
      </c>
      <c r="E13" s="54">
        <v>757880</v>
      </c>
      <c r="F13" s="54">
        <v>666795</v>
      </c>
      <c r="G13" s="55"/>
      <c r="H13" s="85">
        <v>91025</v>
      </c>
    </row>
    <row r="14" spans="2:8" ht="20.100000000000001" customHeight="1" x14ac:dyDescent="0.2">
      <c r="B14" s="57" t="s">
        <v>61</v>
      </c>
      <c r="C14" s="58"/>
      <c r="D14" s="54">
        <v>1020796</v>
      </c>
      <c r="E14" s="54">
        <v>1208516</v>
      </c>
      <c r="F14" s="54">
        <v>969504</v>
      </c>
      <c r="G14" s="55"/>
      <c r="H14" s="85">
        <v>200836</v>
      </c>
    </row>
    <row r="15" spans="2:8" ht="20.100000000000001" customHeight="1" x14ac:dyDescent="0.2">
      <c r="B15" s="57" t="s">
        <v>62</v>
      </c>
      <c r="C15" s="58"/>
      <c r="D15" s="54">
        <v>229400</v>
      </c>
      <c r="E15" s="54">
        <v>303900</v>
      </c>
      <c r="F15" s="54">
        <v>231771</v>
      </c>
      <c r="G15" s="55"/>
      <c r="H15" s="85">
        <v>68163</v>
      </c>
    </row>
    <row r="16" spans="2:8" ht="20.100000000000001" customHeight="1" x14ac:dyDescent="0.2">
      <c r="B16" s="57" t="s">
        <v>63</v>
      </c>
      <c r="C16" s="58"/>
      <c r="D16" s="55">
        <v>150917</v>
      </c>
      <c r="E16" s="55">
        <v>4095</v>
      </c>
      <c r="F16" s="55">
        <v>0</v>
      </c>
      <c r="G16" s="55"/>
      <c r="H16" s="85">
        <v>50569</v>
      </c>
    </row>
    <row r="17" spans="2:8" ht="36.75" customHeight="1" x14ac:dyDescent="0.2">
      <c r="B17" s="59"/>
      <c r="C17" s="60" t="s">
        <v>64</v>
      </c>
      <c r="D17" s="61"/>
      <c r="E17" s="61"/>
      <c r="F17" s="61"/>
      <c r="G17" s="61"/>
      <c r="H17" s="62"/>
    </row>
    <row r="18" spans="2:8" ht="17.100000000000001" customHeight="1" x14ac:dyDescent="0.2">
      <c r="B18" s="63" t="s">
        <v>65</v>
      </c>
      <c r="C18" s="64"/>
      <c r="D18" s="65">
        <v>6944587</v>
      </c>
      <c r="E18" s="65">
        <v>7903763</v>
      </c>
      <c r="F18" s="65">
        <v>7276724</v>
      </c>
      <c r="G18" s="65"/>
      <c r="H18" s="68">
        <v>493751</v>
      </c>
    </row>
    <row r="19" spans="2:8" ht="17.100000000000001" customHeight="1" x14ac:dyDescent="0.2">
      <c r="B19" s="66"/>
      <c r="C19" s="67" t="s">
        <v>66</v>
      </c>
      <c r="D19" s="65">
        <v>1457521</v>
      </c>
      <c r="E19" s="65">
        <f>9911434-E18</f>
        <v>2007671</v>
      </c>
      <c r="F19" s="65"/>
      <c r="G19" s="65"/>
      <c r="H19" s="68"/>
    </row>
    <row r="20" spans="2:8" s="74" customFormat="1" ht="20.25" customHeight="1" thickBot="1" x14ac:dyDescent="0.3">
      <c r="B20" s="69" t="s">
        <v>67</v>
      </c>
      <c r="C20" s="70"/>
      <c r="D20" s="71">
        <f>SUM(D7:D19)</f>
        <v>14876823</v>
      </c>
      <c r="E20" s="71">
        <f>SUM(E7:E19)</f>
        <v>17480799</v>
      </c>
      <c r="F20" s="71">
        <f>SUM(F7:F19)</f>
        <v>14234650</v>
      </c>
      <c r="G20" s="72"/>
      <c r="H20" s="73">
        <f>SUM(H7:H19)</f>
        <v>1371471</v>
      </c>
    </row>
    <row r="21" spans="2:8" ht="17.25" customHeight="1" x14ac:dyDescent="0.2">
      <c r="B21" s="86" t="s">
        <v>68</v>
      </c>
      <c r="C21" s="75"/>
      <c r="D21" s="87">
        <v>144455</v>
      </c>
      <c r="E21" s="87">
        <v>167455</v>
      </c>
      <c r="F21" s="87">
        <v>72550</v>
      </c>
      <c r="G21" s="87"/>
      <c r="H21" s="90">
        <v>94905</v>
      </c>
    </row>
    <row r="22" spans="2:8" ht="17.25" customHeight="1" x14ac:dyDescent="0.2">
      <c r="B22" s="88" t="s">
        <v>5</v>
      </c>
      <c r="C22" s="58"/>
      <c r="D22" s="89">
        <v>50000</v>
      </c>
      <c r="E22" s="89">
        <v>0</v>
      </c>
      <c r="F22" s="89">
        <v>0</v>
      </c>
      <c r="G22" s="89"/>
      <c r="H22" s="91">
        <v>0</v>
      </c>
    </row>
    <row r="23" spans="2:8" ht="17.25" customHeight="1" x14ac:dyDescent="0.2">
      <c r="B23" s="88" t="s">
        <v>14</v>
      </c>
      <c r="C23" s="58"/>
      <c r="D23" s="89">
        <v>41357</v>
      </c>
      <c r="E23" s="89">
        <v>88520</v>
      </c>
      <c r="F23" s="89">
        <v>56718</v>
      </c>
      <c r="G23" s="89"/>
      <c r="H23" s="91">
        <v>30828</v>
      </c>
    </row>
    <row r="24" spans="2:8" ht="17.25" customHeight="1" x14ac:dyDescent="0.2">
      <c r="B24" s="88" t="s">
        <v>21</v>
      </c>
      <c r="C24" s="58"/>
      <c r="D24" s="89">
        <v>0</v>
      </c>
      <c r="E24" s="89">
        <v>0</v>
      </c>
      <c r="F24" s="89">
        <v>0</v>
      </c>
      <c r="G24" s="89"/>
      <c r="H24" s="91">
        <v>0</v>
      </c>
    </row>
    <row r="25" spans="2:8" ht="17.25" customHeight="1" x14ac:dyDescent="0.2">
      <c r="B25" s="88" t="s">
        <v>17</v>
      </c>
      <c r="C25" s="58"/>
      <c r="D25" s="89">
        <v>527832</v>
      </c>
      <c r="E25" s="89">
        <v>764418</v>
      </c>
      <c r="F25" s="89">
        <v>672048</v>
      </c>
      <c r="G25" s="89"/>
      <c r="H25" s="91">
        <v>27651</v>
      </c>
    </row>
    <row r="26" spans="2:8" ht="17.25" customHeight="1" x14ac:dyDescent="0.2">
      <c r="B26" s="88" t="s">
        <v>20</v>
      </c>
      <c r="C26" s="58"/>
      <c r="D26" s="89">
        <v>14726500</v>
      </c>
      <c r="E26" s="89">
        <v>20875017</v>
      </c>
      <c r="F26" s="89">
        <v>3932021</v>
      </c>
      <c r="G26" s="89"/>
      <c r="H26" s="91">
        <v>16555502</v>
      </c>
    </row>
    <row r="27" spans="2:8" ht="17.25" customHeight="1" x14ac:dyDescent="0.2">
      <c r="B27" s="88" t="s">
        <v>22</v>
      </c>
      <c r="C27" s="58"/>
      <c r="D27" s="89">
        <v>4960</v>
      </c>
      <c r="E27" s="89">
        <v>0</v>
      </c>
      <c r="F27" s="89">
        <v>0</v>
      </c>
      <c r="G27" s="89"/>
      <c r="H27" s="91">
        <v>0</v>
      </c>
    </row>
    <row r="28" spans="2:8" ht="17.25" customHeight="1" x14ac:dyDescent="0.2">
      <c r="B28" s="1" t="s">
        <v>8</v>
      </c>
      <c r="C28" s="58"/>
      <c r="D28" s="89">
        <v>20000</v>
      </c>
      <c r="E28" s="89">
        <v>38807</v>
      </c>
      <c r="F28" s="89">
        <v>22702</v>
      </c>
      <c r="G28" s="89"/>
      <c r="H28" s="91">
        <v>16105</v>
      </c>
    </row>
    <row r="29" spans="2:8" ht="36.75" customHeight="1" x14ac:dyDescent="0.2">
      <c r="B29" s="59"/>
      <c r="C29" s="60" t="s">
        <v>69</v>
      </c>
      <c r="D29" s="61"/>
      <c r="E29" s="61"/>
      <c r="F29" s="61"/>
      <c r="G29" s="61"/>
      <c r="H29" s="62"/>
    </row>
    <row r="30" spans="2:8" ht="17.100000000000001" customHeight="1" x14ac:dyDescent="0.2">
      <c r="B30" s="63" t="s">
        <v>65</v>
      </c>
      <c r="C30" s="64"/>
      <c r="D30" s="65">
        <v>46597</v>
      </c>
      <c r="E30" s="65">
        <v>533117</v>
      </c>
      <c r="F30" s="65">
        <v>347398</v>
      </c>
      <c r="G30" s="65"/>
      <c r="H30" s="68">
        <v>185687</v>
      </c>
    </row>
    <row r="31" spans="2:8" ht="17.100000000000001" customHeight="1" x14ac:dyDescent="0.2">
      <c r="B31" s="66"/>
      <c r="C31" s="67" t="s">
        <v>66</v>
      </c>
      <c r="D31" s="65">
        <v>5840</v>
      </c>
      <c r="E31" s="65">
        <v>32081</v>
      </c>
      <c r="F31" s="65"/>
      <c r="G31" s="65"/>
      <c r="H31" s="68"/>
    </row>
    <row r="32" spans="2:8" ht="20.25" customHeight="1" thickBot="1" x14ac:dyDescent="0.25">
      <c r="B32" s="76" t="s">
        <v>70</v>
      </c>
      <c r="C32" s="77"/>
      <c r="D32" s="78">
        <f>SUM(D21:D31)</f>
        <v>15567541</v>
      </c>
      <c r="E32" s="78">
        <f>SUM(E21:E31)</f>
        <v>22499415</v>
      </c>
      <c r="F32" s="78">
        <f>SUM(F21:F31)</f>
        <v>5103437</v>
      </c>
      <c r="G32" s="78"/>
      <c r="H32" s="79">
        <f>SUM(H21:H31)</f>
        <v>16910678</v>
      </c>
    </row>
    <row r="33" spans="2:8" ht="20.25" customHeight="1" thickBot="1" x14ac:dyDescent="0.25">
      <c r="B33" s="76" t="s">
        <v>10</v>
      </c>
      <c r="C33" s="77"/>
      <c r="D33" s="78">
        <v>0</v>
      </c>
      <c r="E33" s="78">
        <v>3192568</v>
      </c>
      <c r="F33" s="78">
        <v>3096015</v>
      </c>
      <c r="G33" s="78"/>
      <c r="H33" s="79">
        <f>+E33-F33</f>
        <v>96553</v>
      </c>
    </row>
    <row r="34" spans="2:8" ht="20.25" customHeight="1" thickBot="1" x14ac:dyDescent="0.25">
      <c r="B34" s="80"/>
      <c r="C34" s="81" t="s">
        <v>71</v>
      </c>
      <c r="D34" s="82">
        <f>+D20+D32+D33</f>
        <v>30444364</v>
      </c>
      <c r="E34" s="82">
        <f>+E20+E32+E33</f>
        <v>43172782</v>
      </c>
      <c r="F34" s="82">
        <f>+F20+F32+F33</f>
        <v>22434102</v>
      </c>
      <c r="G34" s="83"/>
      <c r="H34" s="84">
        <f>+H20+H32+H33</f>
        <v>18378702</v>
      </c>
    </row>
    <row r="35" spans="2:8" ht="20.25" customHeight="1" thickBot="1" x14ac:dyDescent="0.25">
      <c r="B35" s="80"/>
      <c r="C35" s="81" t="s">
        <v>72</v>
      </c>
      <c r="D35" s="82"/>
      <c r="E35" s="82"/>
      <c r="F35" s="83"/>
      <c r="G35" s="83"/>
      <c r="H35" s="84">
        <f>SUM(H34:H34)</f>
        <v>18378702</v>
      </c>
    </row>
    <row r="37" spans="2:8" ht="15" customHeight="1" x14ac:dyDescent="0.2">
      <c r="C37" s="47" t="s">
        <v>73</v>
      </c>
      <c r="D37" s="46">
        <v>30444364</v>
      </c>
      <c r="E37" s="46">
        <v>43172782</v>
      </c>
      <c r="F37" s="46">
        <v>22434102</v>
      </c>
      <c r="G37" s="46" t="s">
        <v>156</v>
      </c>
    </row>
    <row r="38" spans="2:8" ht="15" customHeight="1" x14ac:dyDescent="0.2">
      <c r="D38" s="46">
        <f>D34-D37</f>
        <v>0</v>
      </c>
      <c r="E38" s="46">
        <f>E34-E37</f>
        <v>0</v>
      </c>
      <c r="F38" s="46">
        <f>F34-F37</f>
        <v>0</v>
      </c>
    </row>
    <row r="39" spans="2:8" ht="15" customHeight="1" x14ac:dyDescent="0.2">
      <c r="C39" s="47" t="s">
        <v>74</v>
      </c>
      <c r="D39" s="46">
        <f>+D18+D30</f>
        <v>6991184</v>
      </c>
      <c r="E39" s="46">
        <f>+E18+E30</f>
        <v>8436880</v>
      </c>
      <c r="F39" s="46">
        <f>+F18+F30</f>
        <v>7624122</v>
      </c>
    </row>
    <row r="40" spans="2:8" ht="15" customHeight="1" x14ac:dyDescent="0.2">
      <c r="F40" s="46">
        <f>+E39-F39</f>
        <v>812758</v>
      </c>
      <c r="G40" s="46" t="s">
        <v>75</v>
      </c>
    </row>
    <row r="41" spans="2:8" ht="15" customHeight="1" x14ac:dyDescent="0.2">
      <c r="D41" s="46">
        <f>+D34-D31-D19</f>
        <v>28981003</v>
      </c>
      <c r="E41" s="46">
        <f>+E34-E31-E19</f>
        <v>41133030</v>
      </c>
      <c r="F41" s="46">
        <f>+F34-F31-F19</f>
        <v>22434102</v>
      </c>
    </row>
    <row r="42" spans="2:8" ht="15" customHeight="1" x14ac:dyDescent="0.2">
      <c r="C42" s="47"/>
    </row>
    <row r="45" spans="2:8" ht="15" customHeight="1" x14ac:dyDescent="0.2">
      <c r="F45" s="58"/>
    </row>
    <row r="47" spans="2:8" ht="15" customHeight="1" x14ac:dyDescent="0.2">
      <c r="F47" s="58"/>
    </row>
  </sheetData>
  <mergeCells count="5">
    <mergeCell ref="B1:H1"/>
    <mergeCell ref="B2:H2"/>
    <mergeCell ref="B4:C4"/>
    <mergeCell ref="D4:E4"/>
    <mergeCell ref="B6:C6"/>
  </mergeCells>
  <printOptions horizontalCentered="1" verticalCentered="1"/>
  <pageMargins left="0" right="0" top="0.98425196850393704" bottom="0.98425196850393704" header="0.51181102362204722" footer="0.51181102362204722"/>
  <pageSetup paperSize="9" scale="75" orientation="portrait" r:id="rId1"/>
  <headerFooter alignWithMargins="0">
    <oddHeader>&amp;R&amp;"Arial CE,Félkövér"&amp;16III.sz.melléklet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07ű_maradvány összesen</vt:lpstr>
      <vt:lpstr>intézményi_pmar</vt:lpstr>
      <vt:lpstr>pmkötvall</vt:lpstr>
      <vt:lpstr>intézményi_pmar!Nyomtatási_cím</vt:lpstr>
      <vt:lpstr>'07ű_maradvány összesen'!Nyomtatási_terület</vt:lpstr>
      <vt:lpstr>intézményi_pmar!Nyomtatási_terület</vt:lpstr>
      <vt:lpstr>pmkötvall!Nyomtatási_terület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Polgár Anita</cp:lastModifiedBy>
  <cp:lastPrinted>2018-04-17T08:01:11Z</cp:lastPrinted>
  <dcterms:created xsi:type="dcterms:W3CDTF">1998-01-10T07:52:54Z</dcterms:created>
  <dcterms:modified xsi:type="dcterms:W3CDTF">2018-04-19T12:40:24Z</dcterms:modified>
</cp:coreProperties>
</file>