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X:\User\Kozgazdasagi\Kozos\Beszámolók\2016. év\2016.I.fév\Ig. FB-nek kiküldött\"/>
    </mc:Choice>
  </mc:AlternateContent>
  <bookViews>
    <workbookView xWindow="120" yWindow="60" windowWidth="11625" windowHeight="6375" tabRatio="923"/>
  </bookViews>
  <sheets>
    <sheet name="Főlap" sheetId="9768" r:id="rId1"/>
    <sheet name="Mennyiség" sheetId="9769" r:id="rId2"/>
    <sheet name="Term.ért. és eredmény" sheetId="9781" r:id="rId3"/>
    <sheet name="Bevétel" sheetId="9782" r:id="rId4"/>
    <sheet name="Költség, ráford." sheetId="9783" r:id="rId5"/>
    <sheet name="Anyag,energia " sheetId="9770" r:id="rId6"/>
    <sheet name="Tárgyi eszk.fennt. " sheetId="9787" r:id="rId7"/>
    <sheet name="Készletgazd. " sheetId="9772" r:id="rId8"/>
    <sheet name="Létszám, bér" sheetId="9773" r:id="rId9"/>
    <sheet name="Személyi jell.kif." sheetId="9774" r:id="rId10"/>
    <sheet name="Beruházás" sheetId="9775" r:id="rId11"/>
    <sheet name="Építés" sheetId="9778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_bookmark_5">#REF!</definedName>
    <definedName name="_xlnm._FilterDatabase" localSheetId="11" hidden="1">Építés!$A$1:$A$100</definedName>
    <definedName name="Adatbazis" localSheetId="0">'[1]Fejl. Ig.'!$A$4:$H$54</definedName>
    <definedName name="Adatbazis" localSheetId="7">'[2]Fejl. Ig.'!$A$4:$H$54</definedName>
    <definedName name="Adatbazis" localSheetId="9">'[3]Fejl. Ig.'!$A$4:$H$54</definedName>
    <definedName name="Adatbazis" localSheetId="6">'[4]Fejl. Ig.'!$A$4:$H$54</definedName>
    <definedName name="Adatbazis">'[5]Fejl. Ig.'!$A$4:$H$54</definedName>
    <definedName name="Fennt.előzetes" localSheetId="0">'[6]Fejl. Ig.'!$A$4:$H$54</definedName>
    <definedName name="Fennt.előzetes" localSheetId="7">'[7]Fejl. Ig.'!$A$4:$H$54</definedName>
    <definedName name="Fennt.előzetes">'[8]Fejl. Ig.'!$A$4:$H$54</definedName>
    <definedName name="_xlnm.Print_Area" localSheetId="5">'Anyag,energia '!$A$1:$G$30</definedName>
    <definedName name="_xlnm.Print_Area" localSheetId="10">Beruházás!$A$1:$K$24</definedName>
    <definedName name="_xlnm.Print_Area" localSheetId="3">Bevétel!$B$1:$I$28</definedName>
    <definedName name="_xlnm.Print_Area" localSheetId="11">Építés!$A$1:$G$93</definedName>
    <definedName name="_xlnm.Print_Area" localSheetId="0">Főlap!$A$1:$C$31</definedName>
    <definedName name="_xlnm.Print_Area" localSheetId="7">'Készletgazd. '!$A$1:$G$15</definedName>
    <definedName name="_xlnm.Print_Area" localSheetId="4">'Költség, ráford.'!$B$1:$O$38</definedName>
    <definedName name="_xlnm.Print_Area" localSheetId="8">'Létszám, bér'!$A$1:$G$26</definedName>
    <definedName name="_xlnm.Print_Area" localSheetId="1">Mennyiség!$A$1:$G$18</definedName>
    <definedName name="_xlnm.Print_Area" localSheetId="9">'Személyi jell.kif.'!$B$1:$G$32</definedName>
    <definedName name="_xlnm.Print_Area" localSheetId="6">'Tárgyi eszk.fennt. '!$A$1:$L$24</definedName>
    <definedName name="_xlnm.Print_Area" localSheetId="2">'Term.ért. és eredmény'!$A$1:$H$38</definedName>
    <definedName name="tárgyieszk" localSheetId="0">'[9]Fejl. Ig.'!$A$4:$H$54</definedName>
    <definedName name="tárgyieszk" localSheetId="7">'[10]Fejl. Ig.'!$A$4:$H$54</definedName>
    <definedName name="tárgyieszk">'[11]Fejl. Ig.'!$A$4:$H$54</definedName>
  </definedNames>
  <calcPr calcId="152511"/>
</workbook>
</file>

<file path=xl/calcChain.xml><?xml version="1.0" encoding="utf-8"?>
<calcChain xmlns="http://schemas.openxmlformats.org/spreadsheetml/2006/main">
  <c r="G19" i="9775" l="1"/>
  <c r="F40" i="9778" l="1"/>
  <c r="E40" i="9778"/>
  <c r="F21" i="9778"/>
  <c r="E21" i="9778"/>
  <c r="F19" i="9775" l="1"/>
  <c r="G16" i="9774" l="1"/>
  <c r="G17" i="9774"/>
  <c r="G18" i="9774"/>
  <c r="G19" i="9774"/>
  <c r="G20" i="9774"/>
  <c r="G21" i="9774"/>
  <c r="G22" i="9774"/>
  <c r="G23" i="9774"/>
  <c r="G24" i="9774"/>
  <c r="G25" i="9774"/>
  <c r="G26" i="9774"/>
  <c r="G27" i="9774"/>
  <c r="G28" i="9774"/>
  <c r="G15" i="9774"/>
  <c r="G9" i="9774"/>
  <c r="G10" i="9774"/>
  <c r="G11" i="9774"/>
  <c r="G8" i="9774"/>
  <c r="O9" i="9783" l="1"/>
  <c r="D23" i="9781"/>
  <c r="H34" i="9781"/>
  <c r="H35" i="9781"/>
  <c r="G8" i="9769" l="1"/>
  <c r="G12" i="9773" l="1"/>
  <c r="G16" i="9773"/>
  <c r="G17" i="9773"/>
  <c r="G19" i="9773"/>
  <c r="G11" i="9773"/>
  <c r="A5" i="9772"/>
  <c r="H7" i="9787"/>
  <c r="E7" i="9787"/>
  <c r="O4" i="9783" l="1"/>
  <c r="G12" i="9772" l="1"/>
  <c r="G13" i="9772"/>
  <c r="G14" i="9772"/>
  <c r="G11" i="9772"/>
  <c r="G10" i="9772"/>
  <c r="G21" i="9770"/>
  <c r="G22" i="9770"/>
  <c r="G23" i="9770"/>
  <c r="G24" i="9770"/>
  <c r="G25" i="9770"/>
  <c r="G26" i="9770"/>
  <c r="G28" i="9770"/>
  <c r="G29" i="9770"/>
  <c r="G11" i="9770"/>
  <c r="G12" i="9770"/>
  <c r="G13" i="9770"/>
  <c r="G14" i="9770"/>
  <c r="G15" i="9770"/>
  <c r="G16" i="9770"/>
  <c r="G10" i="9770"/>
  <c r="H12" i="9781" l="1"/>
  <c r="B23" i="9781"/>
  <c r="G9" i="9769"/>
  <c r="G10" i="9769"/>
  <c r="G11" i="9769"/>
  <c r="G12" i="9769"/>
  <c r="G13" i="9769"/>
  <c r="G14" i="9769"/>
  <c r="G15" i="9769"/>
  <c r="F12" i="9769" l="1"/>
  <c r="H11" i="9781" l="1"/>
  <c r="H13" i="9781"/>
  <c r="H14" i="9781"/>
  <c r="H15" i="9781"/>
  <c r="F11" i="9770" l="1"/>
  <c r="F12" i="9770"/>
  <c r="F13" i="9770"/>
  <c r="F14" i="9770"/>
  <c r="F15" i="9770"/>
  <c r="F16" i="9770"/>
  <c r="F10" i="9770"/>
  <c r="F8" i="9775" l="1"/>
  <c r="F9" i="9775"/>
  <c r="F10" i="9775"/>
  <c r="F11" i="9775"/>
  <c r="F12" i="9775"/>
  <c r="F13" i="9775"/>
  <c r="F15" i="9775"/>
  <c r="F16" i="9775"/>
  <c r="F17" i="9775"/>
  <c r="F18" i="9775"/>
  <c r="F20" i="9775"/>
  <c r="E10" i="9778"/>
  <c r="E11" i="9778"/>
  <c r="E12" i="9778"/>
  <c r="E13" i="9778"/>
  <c r="E15" i="9778"/>
  <c r="E16" i="9778"/>
  <c r="E17" i="9778"/>
  <c r="E18" i="9778"/>
  <c r="E19" i="9778"/>
  <c r="E20" i="9778"/>
  <c r="E22" i="9778"/>
  <c r="E23" i="9778"/>
  <c r="E24" i="9778"/>
  <c r="E25" i="9778"/>
  <c r="E26" i="9778"/>
  <c r="E27" i="9778"/>
  <c r="E28" i="9778"/>
  <c r="E29" i="9778"/>
  <c r="E31" i="9778"/>
  <c r="E32" i="9778"/>
  <c r="E33" i="9778"/>
  <c r="E34" i="9778"/>
  <c r="E35" i="9778"/>
  <c r="E36" i="9778"/>
  <c r="E37" i="9778"/>
  <c r="E38" i="9778"/>
  <c r="E39" i="9778"/>
  <c r="E41" i="9778"/>
  <c r="E42" i="9778"/>
  <c r="E43" i="9778"/>
  <c r="E44" i="9778"/>
  <c r="E45" i="9778"/>
  <c r="E46" i="9778"/>
  <c r="E48" i="9778"/>
  <c r="E50" i="9778"/>
  <c r="E51" i="9778"/>
  <c r="E52" i="9778"/>
  <c r="E53" i="9778"/>
  <c r="E54" i="9778"/>
  <c r="E55" i="9778"/>
  <c r="E56" i="9778"/>
  <c r="E57" i="9778"/>
  <c r="E58" i="9778"/>
  <c r="E59" i="9778"/>
  <c r="E60" i="9778"/>
  <c r="E62" i="9778"/>
  <c r="E63" i="9778"/>
  <c r="E64" i="9778"/>
  <c r="E65" i="9778"/>
  <c r="E66" i="9778"/>
  <c r="E67" i="9778"/>
  <c r="E68" i="9778"/>
  <c r="E69" i="9778"/>
  <c r="E70" i="9778"/>
  <c r="E71" i="9778"/>
  <c r="E73" i="9778"/>
  <c r="E74" i="9778"/>
  <c r="E75" i="9778"/>
  <c r="E76" i="9778"/>
  <c r="E77" i="9778"/>
  <c r="E78" i="9778"/>
  <c r="E79" i="9778"/>
  <c r="E80" i="9778"/>
  <c r="E81" i="9778"/>
  <c r="E82" i="9778"/>
  <c r="E83" i="9778"/>
  <c r="E85" i="9778"/>
  <c r="E87" i="9778"/>
  <c r="E9" i="9778"/>
  <c r="F13" i="9774" l="1"/>
  <c r="F14" i="9774"/>
  <c r="F22" i="9774"/>
  <c r="F26" i="9774" l="1"/>
  <c r="F19" i="9774"/>
  <c r="F24" i="9774"/>
  <c r="G17" i="9770" l="1"/>
  <c r="F17" i="9770"/>
  <c r="F27" i="9774"/>
  <c r="F25" i="9774"/>
  <c r="F21" i="9774"/>
  <c r="F17" i="9774"/>
  <c r="F15" i="9774"/>
  <c r="F20" i="9774"/>
  <c r="F16" i="9774"/>
  <c r="F18" i="9774"/>
  <c r="F28" i="9774"/>
  <c r="F23" i="9774"/>
  <c r="G34" i="9781"/>
  <c r="G35" i="9781"/>
  <c r="G11" i="9781"/>
  <c r="G12" i="9781"/>
  <c r="G13" i="9781"/>
  <c r="G14" i="9781"/>
  <c r="G15" i="9781"/>
  <c r="H10" i="9781" l="1"/>
  <c r="G10" i="9781"/>
  <c r="F6" i="9781"/>
  <c r="F24" i="9781" s="1"/>
  <c r="E6" i="9781"/>
  <c r="E24" i="9781" s="1"/>
  <c r="D6" i="9781"/>
  <c r="D24" i="9781" s="1"/>
  <c r="O15" i="9783"/>
  <c r="O13" i="9783"/>
  <c r="N9" i="9783"/>
  <c r="O11" i="9783"/>
  <c r="O8" i="9783"/>
  <c r="O6" i="9783"/>
  <c r="L5" i="9783"/>
  <c r="J5" i="9783"/>
  <c r="H5" i="9783"/>
  <c r="I21" i="9782"/>
  <c r="I20" i="9782"/>
  <c r="I9" i="9782"/>
  <c r="I7" i="9782"/>
  <c r="I6" i="9782"/>
  <c r="I19" i="9782" l="1"/>
  <c r="N21" i="9783"/>
  <c r="O21" i="9783"/>
  <c r="N16" i="9783"/>
  <c r="O16" i="9783"/>
  <c r="N10" i="9783"/>
  <c r="O10" i="9783"/>
  <c r="N13" i="9783"/>
  <c r="N11" i="9783"/>
  <c r="N8" i="9783"/>
  <c r="H18" i="9782"/>
  <c r="I18" i="9782"/>
  <c r="H9" i="9782"/>
  <c r="H7" i="9782"/>
  <c r="H6" i="9782"/>
  <c r="N15" i="9783"/>
  <c r="I8" i="9782"/>
  <c r="H8" i="9781"/>
  <c r="F10" i="9778"/>
  <c r="F11" i="9778"/>
  <c r="F12" i="9778"/>
  <c r="F13" i="9778"/>
  <c r="F15" i="9778"/>
  <c r="F16" i="9778"/>
  <c r="F17" i="9778"/>
  <c r="F18" i="9778"/>
  <c r="F19" i="9778"/>
  <c r="F20" i="9778"/>
  <c r="F22" i="9778"/>
  <c r="F23" i="9778"/>
  <c r="F24" i="9778"/>
  <c r="F25" i="9778"/>
  <c r="F26" i="9778"/>
  <c r="F27" i="9778"/>
  <c r="F28" i="9778"/>
  <c r="F29" i="9778"/>
  <c r="F31" i="9778"/>
  <c r="F32" i="9778"/>
  <c r="F33" i="9778"/>
  <c r="F34" i="9778"/>
  <c r="F35" i="9778"/>
  <c r="F36" i="9778"/>
  <c r="F37" i="9778"/>
  <c r="F38" i="9778"/>
  <c r="F39" i="9778"/>
  <c r="F41" i="9778"/>
  <c r="F42" i="9778"/>
  <c r="F43" i="9778"/>
  <c r="F44" i="9778"/>
  <c r="F45" i="9778"/>
  <c r="F46" i="9778"/>
  <c r="F48" i="9778"/>
  <c r="F50" i="9778"/>
  <c r="F51" i="9778"/>
  <c r="F52" i="9778"/>
  <c r="F53" i="9778"/>
  <c r="F54" i="9778"/>
  <c r="F55" i="9778"/>
  <c r="F56" i="9778"/>
  <c r="F57" i="9778"/>
  <c r="F58" i="9778"/>
  <c r="F59" i="9778"/>
  <c r="F60" i="9778"/>
  <c r="F62" i="9778"/>
  <c r="F63" i="9778"/>
  <c r="F64" i="9778"/>
  <c r="F65" i="9778"/>
  <c r="F66" i="9778"/>
  <c r="F67" i="9778"/>
  <c r="F68" i="9778"/>
  <c r="F69" i="9778"/>
  <c r="F70" i="9778"/>
  <c r="F71" i="9778"/>
  <c r="F73" i="9778"/>
  <c r="F74" i="9778"/>
  <c r="F75" i="9778"/>
  <c r="F76" i="9778"/>
  <c r="F77" i="9778"/>
  <c r="F78" i="9778"/>
  <c r="F79" i="9778"/>
  <c r="F80" i="9778"/>
  <c r="F81" i="9778"/>
  <c r="F82" i="9778"/>
  <c r="F83" i="9778"/>
  <c r="F85" i="9778"/>
  <c r="F87" i="9778"/>
  <c r="F9" i="9778"/>
  <c r="O23" i="9783" l="1"/>
  <c r="O18" i="9783"/>
  <c r="O31" i="9783"/>
  <c r="O30" i="9783"/>
  <c r="O29" i="9783"/>
  <c r="O20" i="9783"/>
  <c r="O19" i="9783"/>
  <c r="O7" i="9783"/>
  <c r="N6" i="9783"/>
  <c r="N4" i="9783"/>
  <c r="G8" i="9775"/>
  <c r="G9" i="9775"/>
  <c r="G10" i="9775"/>
  <c r="G11" i="9775"/>
  <c r="G12" i="9775"/>
  <c r="G13" i="9775"/>
  <c r="G15" i="9775"/>
  <c r="G16" i="9775"/>
  <c r="G17" i="9775"/>
  <c r="G18" i="9775"/>
  <c r="G20" i="9775"/>
  <c r="G12" i="9774"/>
  <c r="G29" i="9774"/>
  <c r="F12" i="9773"/>
  <c r="F16" i="9773"/>
  <c r="F17" i="9773"/>
  <c r="F19" i="9773"/>
  <c r="F11" i="9773"/>
  <c r="F11" i="9772"/>
  <c r="F12" i="9772"/>
  <c r="F13" i="9772"/>
  <c r="F14" i="9772"/>
  <c r="F10" i="9772"/>
  <c r="G7" i="9787"/>
  <c r="J7" i="9787" s="1"/>
  <c r="G20" i="9770"/>
  <c r="F21" i="9770"/>
  <c r="F22" i="9770"/>
  <c r="F23" i="9770"/>
  <c r="F24" i="9770"/>
  <c r="F25" i="9770"/>
  <c r="F26" i="9770"/>
  <c r="F28" i="9770"/>
  <c r="F29" i="9770"/>
  <c r="G18" i="9770" l="1"/>
  <c r="O14" i="9783"/>
  <c r="F29" i="9774"/>
  <c r="N19" i="9783"/>
  <c r="N20" i="9783"/>
  <c r="N7" i="9783"/>
  <c r="N30" i="9783"/>
  <c r="N18" i="9783"/>
  <c r="N29" i="9783"/>
  <c r="N31" i="9783"/>
  <c r="G30" i="9774"/>
  <c r="N23" i="9783"/>
  <c r="O27" i="9783" l="1"/>
  <c r="N27" i="9783"/>
  <c r="O25" i="9783"/>
  <c r="H30" i="9781"/>
  <c r="O33" i="9783"/>
  <c r="H26" i="9781"/>
  <c r="E89" i="9778"/>
  <c r="N33" i="9783"/>
  <c r="O24" i="9783"/>
  <c r="I15" i="9782"/>
  <c r="F9" i="9769"/>
  <c r="F10" i="9769"/>
  <c r="F11" i="9769"/>
  <c r="F13" i="9769"/>
  <c r="F14" i="9769"/>
  <c r="F15" i="9769"/>
  <c r="F8" i="9769"/>
  <c r="I14" i="9782"/>
  <c r="I10" i="9782"/>
  <c r="N25" i="9783" l="1"/>
  <c r="G30" i="9781"/>
  <c r="O26" i="9783"/>
  <c r="G23" i="9781"/>
  <c r="C23" i="9781"/>
  <c r="I23" i="9782" l="1"/>
  <c r="O28" i="9783"/>
  <c r="H29" i="9781" l="1"/>
  <c r="H31" i="9781"/>
  <c r="N28" i="9783"/>
  <c r="F30" i="9778" l="1"/>
  <c r="E30" i="9778"/>
  <c r="L15" i="9787"/>
  <c r="L16" i="9787"/>
  <c r="L14" i="9787"/>
  <c r="L10" i="9787"/>
  <c r="L11" i="9787"/>
  <c r="L12" i="9787"/>
  <c r="L9" i="9787"/>
  <c r="L17" i="9787"/>
  <c r="G15" i="9772" l="1"/>
  <c r="G21" i="9773"/>
  <c r="G13" i="9773"/>
  <c r="L13" i="9787"/>
  <c r="L18" i="9787"/>
  <c r="L20" i="9787" l="1"/>
  <c r="I12" i="9782" l="1"/>
  <c r="L21" i="9787"/>
  <c r="H21" i="9782"/>
  <c r="I11" i="9782" l="1"/>
  <c r="I13" i="9782"/>
  <c r="K9" i="9787"/>
  <c r="H13" i="9782" l="1"/>
  <c r="A4" i="9770"/>
  <c r="D7" i="9770"/>
  <c r="F18" i="9770"/>
  <c r="F20" i="9770"/>
  <c r="A2" i="9775"/>
  <c r="B2" i="9782"/>
  <c r="D4" i="9782"/>
  <c r="H8" i="9782"/>
  <c r="H20" i="9782"/>
  <c r="A2" i="9778"/>
  <c r="D8" i="9772"/>
  <c r="F15" i="9772"/>
  <c r="N14" i="9783"/>
  <c r="F8" i="9774"/>
  <c r="B2" i="9783"/>
  <c r="F4" i="9783"/>
  <c r="A3" i="9773"/>
  <c r="D6" i="9773"/>
  <c r="F13" i="9773"/>
  <c r="F21" i="9773"/>
  <c r="B3" i="9774"/>
  <c r="F9" i="9774"/>
  <c r="F10" i="9774"/>
  <c r="A3" i="9787"/>
  <c r="C7" i="9787"/>
  <c r="F7" i="9787" s="1"/>
  <c r="I7" i="9787" s="1"/>
  <c r="K10" i="9787"/>
  <c r="K11" i="9787"/>
  <c r="K12" i="9787"/>
  <c r="K14" i="9787"/>
  <c r="K15" i="9787"/>
  <c r="K16" i="9787"/>
  <c r="K17" i="9787"/>
  <c r="K18" i="9787"/>
  <c r="K19" i="9787"/>
  <c r="G8" i="9781"/>
  <c r="A21" i="9781"/>
  <c r="F47" i="9778" l="1"/>
  <c r="E47" i="9778"/>
  <c r="I16" i="9782"/>
  <c r="F6" i="9775"/>
  <c r="G6" i="9775"/>
  <c r="G29" i="9781"/>
  <c r="H23" i="9782"/>
  <c r="E84" i="9778"/>
  <c r="F84" i="9778"/>
  <c r="F61" i="9778"/>
  <c r="E61" i="9778"/>
  <c r="F14" i="9778"/>
  <c r="E14" i="9778"/>
  <c r="F72" i="9778"/>
  <c r="E72" i="9778"/>
  <c r="H15" i="9782"/>
  <c r="H10" i="9782"/>
  <c r="H14" i="9782"/>
  <c r="K20" i="9787"/>
  <c r="F12" i="9774"/>
  <c r="K13" i="9787"/>
  <c r="I17" i="9782" l="1"/>
  <c r="G22" i="9775"/>
  <c r="F22" i="9775"/>
  <c r="F88" i="9778"/>
  <c r="E88" i="9778"/>
  <c r="F49" i="9778"/>
  <c r="E49" i="9778"/>
  <c r="E86" i="9778"/>
  <c r="F86" i="9778"/>
  <c r="F30" i="9774"/>
  <c r="N24" i="9783"/>
  <c r="G31" i="9781"/>
  <c r="K21" i="9787"/>
  <c r="H12" i="9782"/>
  <c r="H7" i="9781" l="1"/>
  <c r="I22" i="9782"/>
  <c r="E90" i="9778"/>
  <c r="H19" i="9782"/>
  <c r="N26" i="9783"/>
  <c r="H11" i="9782"/>
  <c r="I24" i="9782" l="1"/>
  <c r="I25" i="9782"/>
  <c r="H9" i="9781"/>
  <c r="G26" i="9781"/>
  <c r="H16" i="9782"/>
  <c r="H16" i="9781" l="1"/>
  <c r="H25" i="9781"/>
  <c r="H17" i="9782"/>
  <c r="G7" i="9781" l="1"/>
  <c r="H22" i="9782"/>
  <c r="H24" i="9782" l="1"/>
  <c r="G9" i="9781"/>
  <c r="G16" i="9781" l="1"/>
  <c r="H25" i="9782"/>
  <c r="G25" i="9781" l="1"/>
  <c r="O17" i="9783" l="1"/>
  <c r="N17" i="9783" l="1"/>
  <c r="O12" i="9783"/>
  <c r="N12" i="9783" l="1"/>
  <c r="O22" i="9783"/>
  <c r="N22" i="9783" l="1"/>
  <c r="O32" i="9783"/>
  <c r="N32" i="9783" l="1"/>
  <c r="O34" i="9783"/>
  <c r="H27" i="9781"/>
  <c r="G27" i="9781" l="1"/>
  <c r="N34" i="9783"/>
  <c r="H32" i="9781" l="1"/>
  <c r="H28" i="9781"/>
  <c r="N35" i="9783"/>
  <c r="O35" i="9783"/>
  <c r="G28" i="9781"/>
  <c r="G32" i="9781" l="1"/>
  <c r="G33" i="9781" l="1"/>
  <c r="H33" i="9781"/>
  <c r="F90" i="9778"/>
  <c r="F89" i="9778"/>
</calcChain>
</file>

<file path=xl/sharedStrings.xml><?xml version="1.0" encoding="utf-8"?>
<sst xmlns="http://schemas.openxmlformats.org/spreadsheetml/2006/main" count="460" uniqueCount="350">
  <si>
    <t>Megnevezés</t>
  </si>
  <si>
    <t>e Ft</t>
  </si>
  <si>
    <t>01.</t>
  </si>
  <si>
    <t>Belföldi értékesítés nettó árbevétele</t>
  </si>
  <si>
    <t>02.</t>
  </si>
  <si>
    <t>Exportértékesítés nettó árbevétele</t>
  </si>
  <si>
    <t>I.</t>
  </si>
  <si>
    <t>03.</t>
  </si>
  <si>
    <t>04.</t>
  </si>
  <si>
    <t>II.</t>
  </si>
  <si>
    <t>III.</t>
  </si>
  <si>
    <t>IV.</t>
  </si>
  <si>
    <t>Egyéb bevételek</t>
  </si>
  <si>
    <t>Pénzügyi műveletek ráfordításai</t>
  </si>
  <si>
    <t>Ivóvíz szolgáltatás</t>
  </si>
  <si>
    <t>Ipari víz szolgáltatás</t>
  </si>
  <si>
    <t>Szennyvíz elvezetés, -tisztítás</t>
  </si>
  <si>
    <t>Építőipari  tevékenység</t>
  </si>
  <si>
    <t>Üzemi (üzleti) bevétel</t>
  </si>
  <si>
    <t>Pénzügyi műveletek bevétele</t>
  </si>
  <si>
    <t xml:space="preserve">Bevételek összesen </t>
  </si>
  <si>
    <t>Anyagköltség</t>
  </si>
  <si>
    <t>Energiaköltség</t>
  </si>
  <si>
    <t>Igénybevett szolgáltatások</t>
  </si>
  <si>
    <t>Egyéb szolgáltatások</t>
  </si>
  <si>
    <t>Eladott áruk, közvetített szolgáltatások</t>
  </si>
  <si>
    <t>Anyagjellegű ráfordítás összesen  (01.+02.+03.+04.+05.)</t>
  </si>
  <si>
    <t>06.</t>
  </si>
  <si>
    <t>Bérköltség</t>
  </si>
  <si>
    <t>07.</t>
  </si>
  <si>
    <t>Személyi jellegű egyéb kifizetések</t>
  </si>
  <si>
    <t>08.</t>
  </si>
  <si>
    <t>Bérjárulékok</t>
  </si>
  <si>
    <t>Értékcsökkenési leírás</t>
  </si>
  <si>
    <t>Egyéb ráfordítások</t>
  </si>
  <si>
    <t>V.</t>
  </si>
  <si>
    <t>Költségek és ráfordítások összesen</t>
  </si>
  <si>
    <t>Idegen havaria tartalék</t>
  </si>
  <si>
    <t>Összesen</t>
  </si>
  <si>
    <t>Reprezentációs ktg</t>
  </si>
  <si>
    <t>Jubileumi jutalom</t>
  </si>
  <si>
    <t>05.</t>
  </si>
  <si>
    <t xml:space="preserve">Egyéb személyi jellegű kifizetés </t>
  </si>
  <si>
    <t>Korengedményes nyugdíj, végkielégítés</t>
  </si>
  <si>
    <t>Egyéb juttatások és költségtérítések</t>
  </si>
  <si>
    <t>Egyéb összesen</t>
  </si>
  <si>
    <t>Személyi ráfordítás összesen                             (06.+07.+08.)</t>
  </si>
  <si>
    <t>Munkábajárás költségtérítése</t>
  </si>
  <si>
    <t>Saját szgk. használat költségtérítése</t>
  </si>
  <si>
    <t>Önkéntes nyugdíj- és eg.pénztár tagdíj ktg</t>
  </si>
  <si>
    <t>Élet- és balesetbizt. munkáltató által fiz.</t>
  </si>
  <si>
    <t>Segélyek, egyéb szoc., kult. juttatások ktge</t>
  </si>
  <si>
    <t>sor-
szám</t>
  </si>
  <si>
    <t>eFt</t>
  </si>
  <si>
    <t>M e g n e v e z é s</t>
  </si>
  <si>
    <t xml:space="preserve">Nettó árbevétel </t>
  </si>
  <si>
    <t>Bruttó termelési érték</t>
  </si>
  <si>
    <t>Üzemi (üzleti) ráfordítások</t>
  </si>
  <si>
    <t>Pénzügyi műveletek bevételei</t>
  </si>
  <si>
    <t>Pénzügyi műveletek eredménye</t>
  </si>
  <si>
    <t>Adózás előtti eredmény</t>
  </si>
  <si>
    <t>Technológiai anyagfelhasználás</t>
  </si>
  <si>
    <t xml:space="preserve">       -Ivóvíz kezelés</t>
  </si>
  <si>
    <t xml:space="preserve">       -Szennyvíz tisztítás, komposztálás</t>
  </si>
  <si>
    <t xml:space="preserve">       -Fürdő szolgáltatás</t>
  </si>
  <si>
    <t>Ipari szolgáltatás anyagfelhasználás</t>
  </si>
  <si>
    <t>Építőipar anyagfelhasználás</t>
  </si>
  <si>
    <t>Tárgyieszköz fenntartás anyagfelhasználás</t>
  </si>
  <si>
    <t>Rezsi anyagok</t>
  </si>
  <si>
    <t>Nyomtatványok, szakkönyvek, folyóiratok</t>
  </si>
  <si>
    <t>Anyagfelhasználás összesen</t>
  </si>
  <si>
    <t>Saját</t>
  </si>
  <si>
    <t>Idegen</t>
  </si>
  <si>
    <t>Területi üzemmérnökségek</t>
  </si>
  <si>
    <t>Uszoda és Termálfürdő által végzett fenntartás</t>
  </si>
  <si>
    <t>Fenntartási és Építési Üzem által végzett fenntartás</t>
  </si>
  <si>
    <t>Saját fenntartás összesen</t>
  </si>
  <si>
    <t>Fenntartási és Építési Üzem által végeztetett idegen fennt. (vízmérők, szivattyúk, gépek)</t>
  </si>
  <si>
    <t>Uszoda és Termálfürdő idegen fenntartás</t>
  </si>
  <si>
    <t>Gépjárművek, munkagépek idegen javítása</t>
  </si>
  <si>
    <t>Informatika, labor, raktár</t>
  </si>
  <si>
    <t xml:space="preserve">Közmű műtárgyak fennt. munkák </t>
  </si>
  <si>
    <t xml:space="preserve">Idegen fenntartás összesen </t>
  </si>
  <si>
    <t>Fenntartás összesen</t>
  </si>
  <si>
    <t>VASIVÍZ Vas megyei Víz- és Csatornamű ZRt.</t>
  </si>
  <si>
    <t>Szombathely, Rákóczi F.u.19.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</si>
  <si>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</si>
  <si>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</si>
  <si>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</si>
  <si>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</si>
  <si>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</si>
  <si>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</si>
  <si>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</si>
  <si>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</si>
  <si>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</si>
  <si>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</si>
  <si>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</si>
  <si>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Ivóvíz termelés</t>
  </si>
  <si>
    <t>Ipari víz termelés</t>
  </si>
  <si>
    <t>Ipari víz értékesítés</t>
  </si>
  <si>
    <t>Saját ipari víz felhasználás</t>
  </si>
  <si>
    <t>Tisztított szennyvíz</t>
  </si>
  <si>
    <t>Fürdőlátogatók száma</t>
  </si>
  <si>
    <t>e fő</t>
  </si>
  <si>
    <r>
      <t>e m</t>
    </r>
    <r>
      <rPr>
        <vertAlign val="superscript"/>
        <sz val="12"/>
        <rFont val="Times New Roman CE"/>
        <family val="1"/>
        <charset val="238"/>
      </rPr>
      <t>3</t>
    </r>
  </si>
  <si>
    <t>Energia felhasználás</t>
  </si>
  <si>
    <t>Villamos energia</t>
  </si>
  <si>
    <t>Mwh</t>
  </si>
  <si>
    <t xml:space="preserve">     vételezett</t>
  </si>
  <si>
    <t xml:space="preserve">     saját termelésű</t>
  </si>
  <si>
    <t>Biogáz</t>
  </si>
  <si>
    <t>Földgáz</t>
  </si>
  <si>
    <t>Benzin</t>
  </si>
  <si>
    <t>el</t>
  </si>
  <si>
    <t>Gázolaj</t>
  </si>
  <si>
    <t>Szén</t>
  </si>
  <si>
    <t>to</t>
  </si>
  <si>
    <t>Tüzifa</t>
  </si>
  <si>
    <t>Sor- szám</t>
  </si>
  <si>
    <t>Anyagbeszerzés</t>
  </si>
  <si>
    <t>Felhasználás</t>
  </si>
  <si>
    <t>Értékesítés, egyéb csökkenés</t>
  </si>
  <si>
    <t>Zárókészlet  (01.+02.+03.-04.-05.=06.)</t>
  </si>
  <si>
    <t>Mérték-     egység</t>
  </si>
  <si>
    <t>Teljes munkaidős összesen</t>
  </si>
  <si>
    <t>fő</t>
  </si>
  <si>
    <t>Nem teljes munkaidős összesen</t>
  </si>
  <si>
    <t>Létszám összesen</t>
  </si>
  <si>
    <t>Teljes munkaidőben foglalkoztatottak bére</t>
  </si>
  <si>
    <t>Részmunkaidőben foglalkoztatottak bére</t>
  </si>
  <si>
    <t>Bér összesen</t>
  </si>
  <si>
    <t>Cafeteria rendszerbe bevonható juttatások és költségtérítések</t>
  </si>
  <si>
    <t>Személyi jellegű egyéb kifizetések összesen</t>
  </si>
  <si>
    <t xml:space="preserve">M e g n e v e z é s e k </t>
  </si>
  <si>
    <t>Amortizációból megvalósuló beruházások</t>
  </si>
  <si>
    <t xml:space="preserve">Épületfelújítások </t>
  </si>
  <si>
    <t xml:space="preserve">Műszerek, kisgépek </t>
  </si>
  <si>
    <t xml:space="preserve">100 eFt alatti tárgyi eszköz beszerzés </t>
  </si>
  <si>
    <t xml:space="preserve">Járművek, munkagépek </t>
  </si>
  <si>
    <t>Informatika, távközlés</t>
  </si>
  <si>
    <t>Mindösszesen</t>
  </si>
  <si>
    <t>Alaptevékenységen kívüli egyéb tevékenység</t>
  </si>
  <si>
    <r>
      <t>em</t>
    </r>
    <r>
      <rPr>
        <vertAlign val="superscript"/>
        <sz val="12"/>
        <rFont val="Times New Roman CE"/>
        <family val="1"/>
        <charset val="238"/>
      </rPr>
      <t>3</t>
    </r>
  </si>
  <si>
    <t>Szennyvíz elvezetés (számlázott)*</t>
  </si>
  <si>
    <t>Erzsébet utalvány</t>
  </si>
  <si>
    <t>Szép kártya</t>
  </si>
  <si>
    <t xml:space="preserve">     önkormányzati víziközművek építési- szerelési munkák</t>
  </si>
  <si>
    <t xml:space="preserve">     egyéb építőipari munkák</t>
  </si>
  <si>
    <t>Szombathely-Kőszeg vízellátó rendszer</t>
  </si>
  <si>
    <t xml:space="preserve">Összesen </t>
  </si>
  <si>
    <t>Ivóvízhasználati díj összesen</t>
  </si>
  <si>
    <t>Szombathely-Kőszeg regionális rendszer</t>
  </si>
  <si>
    <t>Szennyvízhasználati díj összesen</t>
  </si>
  <si>
    <t>Elsődleges tevékenységek összesen</t>
  </si>
  <si>
    <t>Másodlagos tevékenységek összesen</t>
  </si>
  <si>
    <t xml:space="preserve">     villamos energia</t>
  </si>
  <si>
    <t xml:space="preserve">     földgáz</t>
  </si>
  <si>
    <t xml:space="preserve">     üzemanyag</t>
  </si>
  <si>
    <t xml:space="preserve">     idegen fenntartás</t>
  </si>
  <si>
    <t xml:space="preserve">     Szentgotthárd bérmunka díja</t>
  </si>
  <si>
    <t xml:space="preserve">     üzemeltetett eszközök használati díja</t>
  </si>
  <si>
    <t xml:space="preserve">     szennyvíziszapelhelyezés</t>
  </si>
  <si>
    <t xml:space="preserve">     távközlési, postai szolgáltatás</t>
  </si>
  <si>
    <t xml:space="preserve">     egyéb igénybevett szolgáltatás</t>
  </si>
  <si>
    <t xml:space="preserve">     ebből: iparűzési adó</t>
  </si>
  <si>
    <t>Aktivált saját teljesítmények értéke</t>
  </si>
  <si>
    <t xml:space="preserve">Alaptevékenységhez kapcsolódó egyéb szolgáltatás </t>
  </si>
  <si>
    <t>Általános tartalék</t>
  </si>
  <si>
    <t>Önkormányzati víziközművek építési-szerelési munkák</t>
  </si>
  <si>
    <t>Korrigált munkajogi állományi létszám</t>
  </si>
  <si>
    <t>Bér</t>
  </si>
  <si>
    <t>1. Ivóvízhasználati díj</t>
  </si>
  <si>
    <t>2. Szennyvíz használati díj</t>
  </si>
  <si>
    <t>Önkormányzati víziközművek
építési-szerelési munkák összesen:</t>
  </si>
  <si>
    <t>Egyéb megrendelésre végzett építőipari munkák
(víz-, szennyvízbekötések, hálózatfejlesztések,
villamos és gépészeti építések)</t>
  </si>
  <si>
    <t xml:space="preserve">               közművezeték adó</t>
  </si>
  <si>
    <t>Fürdőszolgáltatás és kiegészítő tevékenység</t>
  </si>
  <si>
    <t>Vízterhelési díj felhasználása</t>
  </si>
  <si>
    <t>Szokásos vállalkozási bevétel</t>
  </si>
  <si>
    <t>Szokásos vállalkozási költségek és ráfordítások</t>
  </si>
  <si>
    <t xml:space="preserve"> ebből: csatornabírság</t>
  </si>
  <si>
    <t>Raktári készletek nyitó állomány</t>
  </si>
  <si>
    <t>Szombathely Vízszolgáltatási Üzemmérnökség</t>
  </si>
  <si>
    <t>Körmend Vízszolgáltatási Üzemmérnökség</t>
  </si>
  <si>
    <t>Szombathely Szennyvíz-szolgáltatási Üzemmérnökség</t>
  </si>
  <si>
    <t>Körmend Szennyvíz-szolgáltatási Üzemmérnökség</t>
  </si>
  <si>
    <t>Szokásos vállalkozási eredmény</t>
  </si>
  <si>
    <t>Szombathely-Kőszeg regionális rendszer(ISPA/KA)</t>
  </si>
  <si>
    <t>Fejlesztési támogatás felhasználása
 - 2012.évi eszk.használati díj</t>
  </si>
  <si>
    <t>Szentgotthárd vízellátó rendszer</t>
  </si>
  <si>
    <t>Ivánc vízellátó rendszer</t>
  </si>
  <si>
    <t>Katafa vízellátó rendszer</t>
  </si>
  <si>
    <t>Hegyhátszentjakab vízellátó rendszer</t>
  </si>
  <si>
    <t>Nemesrempehollós vízellátó rendszer</t>
  </si>
  <si>
    <t>Molnaszecsőd vízellátó rendszer</t>
  </si>
  <si>
    <t>Szentpéterfai vízellátó rendszer</t>
  </si>
  <si>
    <t>Répcelak vízellátó rendszer</t>
  </si>
  <si>
    <t>Uraiújfalu vízellátó rendszer</t>
  </si>
  <si>
    <t>Vát vízellátó rendszer</t>
  </si>
  <si>
    <t>Nagysimonyi vízellátó rendszer</t>
  </si>
  <si>
    <t>Gérce vízellátó rendszer</t>
  </si>
  <si>
    <t>Salköveskút vízellátó rendszer</t>
  </si>
  <si>
    <t>Szeleste vízellátó rendszer</t>
  </si>
  <si>
    <t>Mersevát vízellátó rendszer</t>
  </si>
  <si>
    <t>Vasvár vízellátó rendszer</t>
  </si>
  <si>
    <t>Jánosháza vízellátó rendszer</t>
  </si>
  <si>
    <t>Körmend vízellátó rendszer</t>
  </si>
  <si>
    <t>Ivánc szennyvíz rendszer</t>
  </si>
  <si>
    <t>Szentgotthárd szennyvíz rendszer</t>
  </si>
  <si>
    <t>Nádasd szennyvíz rendszer</t>
  </si>
  <si>
    <t>Nagykölked szennyvíz rendszer</t>
  </si>
  <si>
    <t>Répcelak szennyvíz rendszer</t>
  </si>
  <si>
    <t>Csepreg szennyvíz rendszer</t>
  </si>
  <si>
    <t>Felsőcsatár szennyvíz rendszer</t>
  </si>
  <si>
    <t>Kenyeri szennyvíz rendszer</t>
  </si>
  <si>
    <t>Nick szennyvíz rendszer</t>
  </si>
  <si>
    <t>Ják szennyvíz rendszer</t>
  </si>
  <si>
    <t>Külsővat szennyvíz rendszer</t>
  </si>
  <si>
    <t>Peresznye szennyvíz rendszer</t>
  </si>
  <si>
    <t>Pornóapáti szennyvíz rendszer</t>
  </si>
  <si>
    <t>Sitke szennyvíz rendszer</t>
  </si>
  <si>
    <t>Tokorcs szennyvíz rendszer</t>
  </si>
  <si>
    <t>Uraiújfalu szennyvíz rendszer</t>
  </si>
  <si>
    <t>Egyházasrádóc szennyvíz rendszer</t>
  </si>
  <si>
    <t>Szentpéterfa szennyvíz rendszer</t>
  </si>
  <si>
    <t>Vasvár szennyvíz rendszer</t>
  </si>
  <si>
    <t>Üzemi (üzleti) ráfordítások összesen</t>
  </si>
  <si>
    <t>Önkormányzatoknak átadásra
kerülő beruházások</t>
  </si>
  <si>
    <t>Győrvár vízellátó rendszer</t>
  </si>
  <si>
    <t>Részmunkaidősből teljes munkaidős</t>
  </si>
  <si>
    <t>Lekötött tartalék</t>
  </si>
  <si>
    <t>Fejlesztési támogatás - ISPA/KA felhasználása</t>
  </si>
  <si>
    <t>4. Költség és ráfordítás terv</t>
  </si>
  <si>
    <t>Egyéb növekedés</t>
  </si>
  <si>
    <t>Bértömeg növekmény</t>
  </si>
  <si>
    <t>Betegszabadság</t>
  </si>
  <si>
    <t>Külföldi kiküldetés napidíja</t>
  </si>
  <si>
    <t xml:space="preserve">     egyéb energia</t>
  </si>
  <si>
    <t xml:space="preserve">     minőség-ellenőrzés</t>
  </si>
  <si>
    <t>Táppénz hozzájárulás</t>
  </si>
  <si>
    <t xml:space="preserve"> </t>
  </si>
  <si>
    <t>Sárvár Vízszolgáltatási Üzemmérnökség</t>
  </si>
  <si>
    <t>Pankasz vízellátó rendszer</t>
  </si>
  <si>
    <t>Kondorfa vízellátó rendszer</t>
  </si>
  <si>
    <t>Sárvár vízellátó rendszer</t>
  </si>
  <si>
    <t>Jákfa vízellátó rendszer</t>
  </si>
  <si>
    <t>Sárvár-Lánkapuszta vízellátó rendszer</t>
  </si>
  <si>
    <t>Celldömölk vízellátó rendszer(közérdekű)</t>
  </si>
  <si>
    <t>Sárvár Szennyvíz-szolgáltatási Üzemmérnökség</t>
  </si>
  <si>
    <t>Körmend szennyvíz rendszer</t>
  </si>
  <si>
    <t>Sárvár szennyvíz rendszer</t>
  </si>
  <si>
    <t>Cseppfolyósított gáz</t>
  </si>
  <si>
    <t>Természetbeni juttatás SZJA költsége</t>
  </si>
  <si>
    <t>Reprezentáció SZJA költsége</t>
  </si>
  <si>
    <t>Adófizetési kötelezettség</t>
  </si>
  <si>
    <r>
      <t>m</t>
    </r>
    <r>
      <rPr>
        <vertAlign val="superscript"/>
        <sz val="12"/>
        <rFont val="Times New Roman CE"/>
        <family val="1"/>
        <charset val="238"/>
      </rPr>
      <t>3</t>
    </r>
  </si>
  <si>
    <t>Befejezetlen építőipari munkák állomány változása</t>
  </si>
  <si>
    <t>Természetbeni juttatás cégtelefon (20%)</t>
  </si>
  <si>
    <t>2016. évi terv</t>
  </si>
  <si>
    <t>2016. évi
terv</t>
  </si>
  <si>
    <t>Fedett Uszoda és Termálfürdő</t>
  </si>
  <si>
    <t xml:space="preserve">  </t>
  </si>
  <si>
    <t>Üzemi (üzleti) tevékenység eredménye</t>
  </si>
  <si>
    <t>Adózott eredmény**</t>
  </si>
  <si>
    <t>Saját termelési készletek állomány változása</t>
  </si>
  <si>
    <t>kifizetett
összeg</t>
  </si>
  <si>
    <t>leszámlázott
összeg</t>
  </si>
  <si>
    <t>Csepreg vízellátó rendszer</t>
  </si>
  <si>
    <t>Rum vízellátó rendszer</t>
  </si>
  <si>
    <t>Pácsony vízellátó rendszer</t>
  </si>
  <si>
    <t>Káld vízellátó rendszer</t>
  </si>
  <si>
    <t>Pápoc vízellátó rendszer</t>
  </si>
  <si>
    <t>Csörötnek szennyvíz rendszer</t>
  </si>
  <si>
    <t>Őriszentpéter szennyvíz rendszer</t>
  </si>
  <si>
    <t>Kemenessömjén szennyvíz rendszer</t>
  </si>
  <si>
    <t>Celldömölk szennyvíz rendszer</t>
  </si>
  <si>
    <t xml:space="preserve"> ebből: Számviteli trv. változása miatt**</t>
  </si>
  <si>
    <t>2016. ÉVI ÜZLETI TERV ÉRTÉKELÉSE</t>
  </si>
  <si>
    <t>Mennyiségi terv értékelése</t>
  </si>
  <si>
    <t>Bruttó termelési értékterv -  és eredmény terv értékelése</t>
  </si>
  <si>
    <t>Költség és ráfordítás terv értékelése</t>
  </si>
  <si>
    <t>Anyag és energia felhasználási terv értékelése</t>
  </si>
  <si>
    <t>Tárgyi eszköz  fenntartási terv értékelése</t>
  </si>
  <si>
    <t>Készletgazdálkodási terv értékelése</t>
  </si>
  <si>
    <t>Létszám, bér és kereset terv értékelése</t>
  </si>
  <si>
    <t>Személyi jellegű kifizetések és egyéb béren kívüli juttatások terve értékelése</t>
  </si>
  <si>
    <t>Beruházási terv értékelése</t>
  </si>
  <si>
    <t>Építési terv értékelése</t>
  </si>
  <si>
    <t>Bevételi terv értékelése</t>
  </si>
  <si>
    <t>1. Mennyiségi terv értékelése</t>
  </si>
  <si>
    <t>Index
tény/terv</t>
  </si>
  <si>
    <t>Index
tény/
terv</t>
  </si>
  <si>
    <t>2. Bruttó termelési érték terv értékelése</t>
  </si>
  <si>
    <t>Eredmény terv értékelése</t>
  </si>
  <si>
    <t>3. Bevételi terv értékelése</t>
  </si>
  <si>
    <t xml:space="preserve"> 11. Építési terv értékelése</t>
  </si>
  <si>
    <t>5. Anyag- és energia felhasználási terv értékelése</t>
  </si>
  <si>
    <t>Index
tény
/terv</t>
  </si>
  <si>
    <t>7. Készletgazdálkodási terv értékelése</t>
  </si>
  <si>
    <t>6. Tárgyi eszköz fenntartási terv értékelése</t>
  </si>
  <si>
    <t>8. Létszám, bér és kereset terv értékelése</t>
  </si>
  <si>
    <t>9. Személyi jellegű kifizetések és egyéb béren kívüli juttatások terv értékelése</t>
  </si>
  <si>
    <t xml:space="preserve"> 10. Beruházási terv értékelése</t>
  </si>
  <si>
    <t>lekötött
összeg</t>
  </si>
  <si>
    <t>2016. évi terv *</t>
  </si>
  <si>
    <t>* 2016. évre áthúzódó 202mFt önkormányzati víziközművek építési-szerelési munkákat és 13mFt egyéb megrendelésre végzett építőipari munkákat  is tartalmazza</t>
  </si>
  <si>
    <t>korrekció</t>
  </si>
  <si>
    <t>korrigált</t>
  </si>
  <si>
    <t>Cafeteria rendszerbe bevont juttatások</t>
  </si>
  <si>
    <t>Ivóvíz értékesítés*</t>
  </si>
  <si>
    <t>* A tény adat a leolvasott mennyiségeket tartalmazza.</t>
  </si>
  <si>
    <t>Index
tény/terv
(leszámlázott összeg)</t>
  </si>
  <si>
    <t>Index
tény/terv
(lekötött összeg)</t>
  </si>
  <si>
    <t>Index
tény/terv
(kifizetett összeg)</t>
  </si>
  <si>
    <t xml:space="preserve">               Számviteli trv. változása miatt **</t>
  </si>
  <si>
    <t>** A Számviteli trv. változása miatt az Adózott eredményt követő sorok a 2016. évi üzleti tervben adatot nem tartalmaznak.</t>
  </si>
  <si>
    <t>** 2016. évtől a Rendkívüli bevétel a Számviteli törvény változása miatt megszűnt, az egyéb bevétel soron jelentkeznek ezek az adatok.</t>
  </si>
  <si>
    <t>** 2016. évtől a Rendkívüli ráfordítás a Számviteli törvény változása miatt megszűnt, az egyéb ráfordítások soron jelentkeznek ezek az adatok.</t>
  </si>
  <si>
    <t>2016. I. FÉLÉV</t>
  </si>
  <si>
    <t>2015. I.félév tény</t>
  </si>
  <si>
    <t>2015. I.félév   tény</t>
  </si>
  <si>
    <t>Index
2016/2015.
I.félév
tény/tény</t>
  </si>
  <si>
    <t>2016. I. félév</t>
  </si>
  <si>
    <t>2015. I. félév   tény</t>
  </si>
  <si>
    <t>Mértékegység</t>
  </si>
  <si>
    <t>2015. I. félév tény</t>
  </si>
  <si>
    <t>2016. I. félév
tény</t>
  </si>
  <si>
    <t>2016. I. félév tény</t>
  </si>
  <si>
    <t>2016. I.félév
tény</t>
  </si>
  <si>
    <t>Lakáskölcsön támogatás</t>
  </si>
  <si>
    <t>2016. I félév</t>
  </si>
  <si>
    <t>Mérték-egység</t>
  </si>
  <si>
    <t>2015. évi eredménytartalék fejlesztési célra</t>
  </si>
  <si>
    <t>Csehimindszent vizellátó rendszer</t>
  </si>
  <si>
    <t>Hosszúpereszteg vízellátó rendszer</t>
  </si>
  <si>
    <t>Főkönyv</t>
  </si>
  <si>
    <t>2016. I. félév                                    tény</t>
  </si>
  <si>
    <t>Befejezetlen építőipari munkák 2016. I félév</t>
  </si>
  <si>
    <t>Befejezetlen saját beruházás 2016. I. félév</t>
  </si>
  <si>
    <t xml:space="preserve"> Szombathely,  2016. szeptember 2.</t>
  </si>
  <si>
    <t>07.19.fkv.a.</t>
  </si>
  <si>
    <t>Logisztika által végzett járműjavítások</t>
  </si>
  <si>
    <t>Közműfejlesztési hozzájárulás</t>
  </si>
  <si>
    <t>* 2016. évre áthúzódó  163,2mFt-ot is tartalmazza (amortizációs forrásból 87,8mFt-ot, fejlesztési támogatásból 64,3mFt-ot, lekötött tartalékból 7mFt-ot;közműfejlesztésből 4,1m Ft-ot)</t>
  </si>
  <si>
    <t>2015. I. félév
tény</t>
  </si>
  <si>
    <t>2015. I. félév korrigált</t>
  </si>
  <si>
    <t>Egyéb bérek *</t>
  </si>
  <si>
    <t>* Igazgatóság és Felügyelő Bizottság, szakmai gyakorlat bértömeg</t>
  </si>
  <si>
    <t>A tábla adatai nem korrigáltak</t>
  </si>
  <si>
    <t>2015. I.félév
tény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</si>
</sst>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\ _F_t_-;\-* #,##0\ _F_t_-;_-* &quot;-&quot;\ _F_t_-;_-@_-"/>
    <numFmt numFmtId="43" formatCode="_-* #,##0.00\ _F_t_-;\-* #,##0.00\ _F_t_-;_-* &quot;-&quot;??\ _F_t_-;_-@_-"/>
    <numFmt numFmtId="164" formatCode="0.0%"/>
    <numFmt numFmtId="165" formatCode="#,##0.0"/>
  </numFmts>
  <fonts count="54" x14ac:knownFonts="1">
    <font>
      <sz val="12"/>
      <name val="Times New Roman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 CE"/>
      <charset val="238"/>
    </font>
    <font>
      <sz val="10"/>
      <name val="Times New Roman CE"/>
      <charset val="238"/>
    </font>
    <font>
      <sz val="12"/>
      <name val="Times New Roman CE"/>
      <family val="1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0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sz val="9"/>
      <name val="Times New Roman CE"/>
      <family val="1"/>
      <charset val="238"/>
    </font>
    <font>
      <b/>
      <sz val="12"/>
      <name val="Times New Roman CE"/>
      <charset val="238"/>
    </font>
    <font>
      <b/>
      <sz val="18"/>
      <color indexed="56"/>
      <name val="Cambria"/>
      <family val="2"/>
      <charset val="238"/>
    </font>
    <font>
      <b/>
      <sz val="13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sz val="17"/>
      <name val="Times New Roman CE"/>
      <family val="1"/>
      <charset val="238"/>
    </font>
    <font>
      <vertAlign val="superscript"/>
      <sz val="12"/>
      <name val="Times New Roman CE"/>
      <family val="1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b/>
      <sz val="12"/>
      <color indexed="8"/>
      <name val="Times New Roman CE"/>
      <family val="1"/>
      <charset val="238"/>
    </font>
    <font>
      <b/>
      <sz val="10"/>
      <name val="Times New Roman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2"/>
      <name val="Arial CE"/>
      <charset val="238"/>
    </font>
    <font>
      <sz val="14"/>
      <name val="Arial CE"/>
      <charset val="238"/>
    </font>
    <font>
      <sz val="13"/>
      <color indexed="10"/>
      <name val="Arial CE"/>
      <charset val="238"/>
    </font>
    <font>
      <sz val="13"/>
      <name val="Times New Roman CE"/>
      <family val="1"/>
      <charset val="238"/>
    </font>
    <font>
      <b/>
      <sz val="15"/>
      <name val="Times New Roman CE"/>
      <family val="1"/>
      <charset val="238"/>
    </font>
    <font>
      <sz val="15"/>
      <name val="Times New Roman CE"/>
      <family val="1"/>
      <charset val="238"/>
    </font>
    <font>
      <sz val="11"/>
      <name val="Times New Roman CE"/>
      <family val="1"/>
      <charset val="238"/>
    </font>
    <font>
      <b/>
      <sz val="11"/>
      <name val="Times New Roman CE"/>
      <family val="1"/>
      <charset val="238"/>
    </font>
    <font>
      <i/>
      <sz val="10"/>
      <name val="Times New Roman CE"/>
      <family val="1"/>
      <charset val="238"/>
    </font>
    <font>
      <b/>
      <sz val="12"/>
      <name val="Times New Roman"/>
      <family val="1"/>
    </font>
    <font>
      <b/>
      <sz val="13"/>
      <name val="Times New Roman"/>
      <family val="1"/>
    </font>
    <font>
      <b/>
      <i/>
      <sz val="12"/>
      <name val="Times New Roman CE"/>
      <charset val="238"/>
    </font>
    <font>
      <sz val="20"/>
      <color rgb="FFFF0000"/>
      <name val="Times New Roman CE"/>
      <family val="1"/>
      <charset val="238"/>
    </font>
    <font>
      <i/>
      <sz val="12"/>
      <name val="Times New Roman CE"/>
      <charset val="238"/>
    </font>
    <font>
      <sz val="13"/>
      <name val="Times New Roman CE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lightUp">
        <bgColor indexed="9"/>
      </patternFill>
    </fill>
    <fill>
      <patternFill patternType="solid">
        <fgColor theme="3" tint="0.59996337778862885"/>
        <bgColor indexed="64"/>
      </patternFill>
    </fill>
  </fills>
  <borders count="8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55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5" fillId="7" borderId="1" applyNumberFormat="0" applyAlignment="0" applyProtection="0"/>
    <xf numFmtId="0" fontId="14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8" fillId="0" borderId="0" applyNumberFormat="0" applyFill="0" applyBorder="0" applyAlignment="0" applyProtection="0"/>
    <xf numFmtId="0" fontId="29" fillId="21" borderId="2" applyNumberFormat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6" applyNumberFormat="0" applyFill="0" applyAlignment="0" applyProtection="0"/>
    <xf numFmtId="0" fontId="19" fillId="22" borderId="7" applyNumberFormat="0" applyFont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9" borderId="0" applyNumberFormat="0" applyBorder="0" applyAlignment="0" applyProtection="0"/>
    <xf numFmtId="0" fontId="32" fillId="4" borderId="0" applyNumberFormat="0" applyBorder="0" applyAlignment="0" applyProtection="0"/>
    <xf numFmtId="0" fontId="33" fillId="20" borderId="8" applyNumberFormat="0" applyAlignment="0" applyProtection="0"/>
    <xf numFmtId="0" fontId="3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9" fillId="0" borderId="0"/>
    <xf numFmtId="0" fontId="19" fillId="0" borderId="0"/>
    <xf numFmtId="0" fontId="4" fillId="0" borderId="0"/>
    <xf numFmtId="0" fontId="35" fillId="0" borderId="9" applyNumberFormat="0" applyFill="0" applyAlignment="0" applyProtection="0"/>
    <xf numFmtId="0" fontId="36" fillId="3" borderId="0" applyNumberFormat="0" applyBorder="0" applyAlignment="0" applyProtection="0"/>
    <xf numFmtId="0" fontId="37" fillId="23" borderId="0" applyNumberFormat="0" applyBorder="0" applyAlignment="0" applyProtection="0"/>
    <xf numFmtId="0" fontId="38" fillId="20" borderId="1" applyNumberFormat="0" applyAlignment="0" applyProtection="0"/>
    <xf numFmtId="9" fontId="3" fillId="0" borderId="0" applyFont="0" applyFill="0" applyBorder="0" applyAlignment="0" applyProtection="0"/>
    <xf numFmtId="3" fontId="9" fillId="0" borderId="0"/>
    <xf numFmtId="3" fontId="9" fillId="25" borderId="0" applyFont="0" applyFill="0" applyBorder="0" applyAlignment="0" applyProtection="0"/>
    <xf numFmtId="0" fontId="2" fillId="0" borderId="0"/>
    <xf numFmtId="0" fontId="1" fillId="0" borderId="0"/>
  </cellStyleXfs>
  <cellXfs count="800">
    <xf numFmtId="0" fontId="0" fillId="0" borderId="0" xfId="0"/>
    <xf numFmtId="0" fontId="9" fillId="0" borderId="0" xfId="0" applyFont="1" applyFill="1"/>
    <xf numFmtId="3" fontId="5" fillId="0" borderId="11" xfId="41" applyNumberFormat="1" applyFont="1" applyFill="1" applyBorder="1" applyAlignment="1">
      <alignment vertical="center"/>
    </xf>
    <xf numFmtId="3" fontId="5" fillId="0" borderId="10" xfId="41" applyNumberFormat="1" applyFont="1" applyFill="1" applyBorder="1" applyAlignment="1">
      <alignment vertical="center"/>
    </xf>
    <xf numFmtId="3" fontId="7" fillId="0" borderId="10" xfId="41" applyNumberFormat="1" applyFont="1" applyFill="1" applyBorder="1" applyAlignment="1">
      <alignment horizontal="right" vertical="center" wrapText="1"/>
    </xf>
    <xf numFmtId="3" fontId="5" fillId="0" borderId="10" xfId="41" applyNumberFormat="1" applyFont="1" applyFill="1" applyBorder="1"/>
    <xf numFmtId="0" fontId="5" fillId="0" borderId="12" xfId="41" applyFont="1" applyFill="1" applyBorder="1" applyAlignment="1">
      <alignment vertical="center" wrapText="1"/>
    </xf>
    <xf numFmtId="0" fontId="5" fillId="0" borderId="13" xfId="41" applyFont="1" applyFill="1" applyBorder="1" applyAlignment="1">
      <alignment vertical="center" wrapText="1"/>
    </xf>
    <xf numFmtId="0" fontId="0" fillId="0" borderId="0" xfId="0" applyFill="1"/>
    <xf numFmtId="0" fontId="0" fillId="0" borderId="0" xfId="0" applyFill="1" applyAlignment="1">
      <alignment vertical="center"/>
    </xf>
    <xf numFmtId="3" fontId="0" fillId="0" borderId="0" xfId="0" applyNumberFormat="1" applyFill="1" applyAlignment="1">
      <alignment vertical="center"/>
    </xf>
    <xf numFmtId="0" fontId="7" fillId="0" borderId="14" xfId="41" applyFont="1" applyFill="1" applyBorder="1" applyAlignment="1">
      <alignment vertical="center" wrapText="1"/>
    </xf>
    <xf numFmtId="3" fontId="7" fillId="0" borderId="15" xfId="26" applyNumberFormat="1" applyFont="1" applyFill="1" applyBorder="1" applyAlignment="1">
      <alignment vertical="center"/>
    </xf>
    <xf numFmtId="3" fontId="7" fillId="0" borderId="11" xfId="41" applyNumberFormat="1" applyFont="1" applyFill="1" applyBorder="1" applyAlignment="1">
      <alignment vertical="center"/>
    </xf>
    <xf numFmtId="3" fontId="7" fillId="0" borderId="10" xfId="41" applyNumberFormat="1" applyFont="1" applyFill="1" applyBorder="1" applyAlignment="1">
      <alignment vertical="center"/>
    </xf>
    <xf numFmtId="0" fontId="0" fillId="0" borderId="0" xfId="0" applyFill="1" applyAlignment="1"/>
    <xf numFmtId="0" fontId="5" fillId="0" borderId="16" xfId="41" applyFont="1" applyFill="1" applyBorder="1" applyAlignment="1">
      <alignment vertical="center" wrapText="1"/>
    </xf>
    <xf numFmtId="3" fontId="5" fillId="0" borderId="11" xfId="41" applyNumberFormat="1" applyFont="1" applyFill="1" applyBorder="1"/>
    <xf numFmtId="0" fontId="10" fillId="0" borderId="0" xfId="0" applyFont="1" applyFill="1"/>
    <xf numFmtId="0" fontId="7" fillId="0" borderId="0" xfId="0" applyFont="1" applyFill="1"/>
    <xf numFmtId="0" fontId="5" fillId="0" borderId="0" xfId="42" applyFont="1" applyFill="1"/>
    <xf numFmtId="0" fontId="5" fillId="0" borderId="0" xfId="42" applyFont="1" applyFill="1" applyAlignment="1">
      <alignment vertical="center"/>
    </xf>
    <xf numFmtId="0" fontId="7" fillId="0" borderId="0" xfId="0" applyFont="1" applyFill="1" applyAlignment="1">
      <alignment vertical="center"/>
    </xf>
    <xf numFmtId="3" fontId="7" fillId="0" borderId="15" xfId="41" applyNumberFormat="1" applyFont="1" applyFill="1" applyBorder="1" applyAlignment="1">
      <alignment vertical="center"/>
    </xf>
    <xf numFmtId="4" fontId="0" fillId="0" borderId="0" xfId="0" applyNumberFormat="1" applyFill="1" applyBorder="1" applyAlignment="1">
      <alignment vertical="center"/>
    </xf>
    <xf numFmtId="4" fontId="0" fillId="0" borderId="0" xfId="0" applyNumberFormat="1" applyFill="1" applyAlignment="1">
      <alignment vertical="center"/>
    </xf>
    <xf numFmtId="4" fontId="10" fillId="0" borderId="0" xfId="0" applyNumberFormat="1" applyFont="1" applyFill="1" applyAlignment="1">
      <alignment vertical="center"/>
    </xf>
    <xf numFmtId="4" fontId="5" fillId="0" borderId="0" xfId="0" applyNumberFormat="1" applyFont="1" applyFill="1" applyAlignment="1">
      <alignment vertical="center"/>
    </xf>
    <xf numFmtId="4" fontId="7" fillId="0" borderId="0" xfId="0" applyNumberFormat="1" applyFont="1" applyFill="1" applyAlignment="1">
      <alignment vertical="center"/>
    </xf>
    <xf numFmtId="4" fontId="8" fillId="0" borderId="0" xfId="0" applyNumberFormat="1" applyFont="1" applyFill="1" applyAlignment="1">
      <alignment vertical="center"/>
    </xf>
    <xf numFmtId="0" fontId="12" fillId="0" borderId="0" xfId="0" applyFont="1" applyBorder="1"/>
    <xf numFmtId="164" fontId="5" fillId="0" borderId="18" xfId="50" applyNumberFormat="1" applyFont="1" applyFill="1" applyBorder="1"/>
    <xf numFmtId="3" fontId="5" fillId="0" borderId="0" xfId="41" applyNumberFormat="1" applyFont="1"/>
    <xf numFmtId="3" fontId="6" fillId="0" borderId="0" xfId="42" applyNumberFormat="1" applyFont="1" applyAlignment="1">
      <alignment horizontal="center"/>
    </xf>
    <xf numFmtId="0" fontId="0" fillId="0" borderId="0" xfId="0" applyAlignment="1"/>
    <xf numFmtId="0" fontId="0" fillId="0" borderId="0" xfId="0" applyBorder="1"/>
    <xf numFmtId="3" fontId="5" fillId="0" borderId="0" xfId="41" applyNumberFormat="1" applyFont="1" applyBorder="1" applyAlignment="1">
      <alignment vertical="center"/>
    </xf>
    <xf numFmtId="0" fontId="5" fillId="0" borderId="0" xfId="42" applyFont="1"/>
    <xf numFmtId="164" fontId="5" fillId="0" borderId="18" xfId="50" applyNumberFormat="1" applyFont="1" applyBorder="1"/>
    <xf numFmtId="0" fontId="10" fillId="0" borderId="0" xfId="0" applyFont="1"/>
    <xf numFmtId="0" fontId="9" fillId="0" borderId="0" xfId="0" applyFont="1"/>
    <xf numFmtId="3" fontId="5" fillId="0" borderId="10" xfId="41" applyNumberFormat="1" applyFont="1" applyBorder="1" applyAlignment="1">
      <alignment horizontal="right" vertical="center" wrapText="1"/>
    </xf>
    <xf numFmtId="3" fontId="8" fillId="0" borderId="10" xfId="41" applyNumberFormat="1" applyFont="1" applyBorder="1" applyAlignment="1">
      <alignment horizontal="right" vertical="center" wrapText="1"/>
    </xf>
    <xf numFmtId="3" fontId="7" fillId="0" borderId="0" xfId="42" applyNumberFormat="1" applyFont="1" applyAlignment="1">
      <alignment horizontal="centerContinuous"/>
    </xf>
    <xf numFmtId="3" fontId="5" fillId="0" borderId="0" xfId="42" applyNumberFormat="1" applyFont="1" applyAlignment="1">
      <alignment horizontal="centerContinuous"/>
    </xf>
    <xf numFmtId="3" fontId="5" fillId="0" borderId="0" xfId="42" applyNumberFormat="1" applyFont="1"/>
    <xf numFmtId="3" fontId="5" fillId="0" borderId="0" xfId="42" applyNumberFormat="1" applyFont="1" applyAlignment="1">
      <alignment horizontal="center"/>
    </xf>
    <xf numFmtId="0" fontId="7" fillId="0" borderId="0" xfId="42" applyFont="1"/>
    <xf numFmtId="3" fontId="5" fillId="0" borderId="10" xfId="42" applyNumberFormat="1" applyFont="1" applyBorder="1"/>
    <xf numFmtId="3" fontId="5" fillId="0" borderId="10" xfId="42" applyNumberFormat="1" applyFont="1" applyFill="1" applyBorder="1"/>
    <xf numFmtId="3" fontId="5" fillId="0" borderId="17" xfId="42" applyNumberFormat="1" applyFont="1" applyBorder="1"/>
    <xf numFmtId="3" fontId="8" fillId="0" borderId="0" xfId="45" applyNumberFormat="1" applyFont="1" applyAlignment="1">
      <alignment horizontal="left"/>
    </xf>
    <xf numFmtId="3" fontId="7" fillId="0" borderId="0" xfId="45" applyNumberFormat="1" applyFont="1" applyBorder="1" applyAlignment="1">
      <alignment vertical="center"/>
    </xf>
    <xf numFmtId="3" fontId="7" fillId="0" borderId="0" xfId="45" applyNumberFormat="1" applyFont="1" applyFill="1" applyBorder="1" applyAlignment="1">
      <alignment vertical="center"/>
    </xf>
    <xf numFmtId="3" fontId="5" fillId="0" borderId="0" xfId="45" applyNumberFormat="1" applyFont="1"/>
    <xf numFmtId="3" fontId="5" fillId="0" borderId="0" xfId="45" applyNumberFormat="1" applyFont="1" applyAlignment="1"/>
    <xf numFmtId="3" fontId="5" fillId="0" borderId="0" xfId="26" applyNumberFormat="1" applyFont="1" applyAlignment="1">
      <alignment horizontal="right"/>
    </xf>
    <xf numFmtId="0" fontId="5" fillId="0" borderId="0" xfId="45" applyFont="1" applyAlignment="1"/>
    <xf numFmtId="3" fontId="5" fillId="0" borderId="10" xfId="45" applyNumberFormat="1" applyFont="1" applyBorder="1" applyAlignment="1">
      <alignment vertical="center"/>
    </xf>
    <xf numFmtId="3" fontId="7" fillId="0" borderId="0" xfId="45" applyNumberFormat="1" applyFont="1" applyAlignment="1">
      <alignment vertical="center"/>
    </xf>
    <xf numFmtId="3" fontId="10" fillId="0" borderId="0" xfId="45" applyNumberFormat="1" applyFont="1" applyAlignment="1">
      <alignment vertical="center"/>
    </xf>
    <xf numFmtId="3" fontId="5" fillId="0" borderId="0" xfId="45" applyNumberFormat="1" applyFont="1" applyBorder="1" applyAlignment="1"/>
    <xf numFmtId="3" fontId="5" fillId="0" borderId="0" xfId="45" applyNumberFormat="1" applyFont="1" applyBorder="1" applyAlignment="1">
      <alignment wrapText="1"/>
    </xf>
    <xf numFmtId="3" fontId="5" fillId="0" borderId="0" xfId="45" applyNumberFormat="1" applyFont="1" applyBorder="1"/>
    <xf numFmtId="3" fontId="10" fillId="0" borderId="0" xfId="45" applyNumberFormat="1" applyFont="1" applyBorder="1"/>
    <xf numFmtId="3" fontId="5" fillId="0" borderId="0" xfId="45" applyNumberFormat="1" applyFont="1" applyBorder="1" applyAlignment="1">
      <alignment vertical="center" wrapText="1"/>
    </xf>
    <xf numFmtId="3" fontId="5" fillId="0" borderId="0" xfId="45" applyNumberFormat="1" applyFont="1" applyBorder="1" applyAlignment="1">
      <alignment horizontal="left" wrapText="1"/>
    </xf>
    <xf numFmtId="3" fontId="7" fillId="0" borderId="15" xfId="45" applyNumberFormat="1" applyFont="1" applyBorder="1" applyAlignment="1">
      <alignment vertical="center"/>
    </xf>
    <xf numFmtId="0" fontId="5" fillId="0" borderId="0" xfId="0" applyFont="1"/>
    <xf numFmtId="0" fontId="9" fillId="0" borderId="0" xfId="42" applyFont="1"/>
    <xf numFmtId="0" fontId="5" fillId="0" borderId="0" xfId="42" applyFont="1" applyAlignment="1">
      <alignment horizontal="left"/>
    </xf>
    <xf numFmtId="0" fontId="7" fillId="0" borderId="0" xfId="42" applyFont="1" applyAlignment="1">
      <alignment horizontal="centerContinuous"/>
    </xf>
    <xf numFmtId="0" fontId="5" fillId="0" borderId="0" xfId="42" applyFont="1" applyAlignment="1">
      <alignment horizontal="centerContinuous"/>
    </xf>
    <xf numFmtId="0" fontId="5" fillId="0" borderId="0" xfId="42" applyFont="1" applyAlignment="1">
      <alignment horizontal="center"/>
    </xf>
    <xf numFmtId="0" fontId="7" fillId="0" borderId="0" xfId="42" applyFont="1" applyAlignment="1">
      <alignment horizontal="center"/>
    </xf>
    <xf numFmtId="0" fontId="5" fillId="0" borderId="0" xfId="42" applyFont="1" applyAlignment="1">
      <alignment horizontal="right"/>
    </xf>
    <xf numFmtId="3" fontId="8" fillId="0" borderId="0" xfId="42" applyNumberFormat="1" applyFont="1" applyFill="1" applyAlignment="1">
      <alignment horizontal="left"/>
    </xf>
    <xf numFmtId="3" fontId="5" fillId="0" borderId="0" xfId="42" applyNumberFormat="1" applyFont="1" applyFill="1"/>
    <xf numFmtId="0" fontId="5" fillId="0" borderId="0" xfId="0" applyFont="1" applyFill="1"/>
    <xf numFmtId="0" fontId="16" fillId="0" borderId="0" xfId="0" applyFont="1" applyFill="1" applyAlignment="1"/>
    <xf numFmtId="0" fontId="16" fillId="0" borderId="0" xfId="42" applyFont="1" applyFill="1" applyAlignment="1">
      <alignment horizontal="center"/>
    </xf>
    <xf numFmtId="0" fontId="7" fillId="0" borderId="0" xfId="42" applyFont="1" applyFill="1" applyAlignment="1">
      <alignment horizontal="centerContinuous"/>
    </xf>
    <xf numFmtId="3" fontId="5" fillId="0" borderId="13" xfId="42" applyNumberFormat="1" applyFont="1" applyFill="1" applyBorder="1"/>
    <xf numFmtId="3" fontId="5" fillId="0" borderId="10" xfId="42" applyNumberFormat="1" applyFont="1" applyFill="1" applyBorder="1" applyAlignment="1">
      <alignment horizontal="center"/>
    </xf>
    <xf numFmtId="3" fontId="5" fillId="0" borderId="10" xfId="0" applyNumberFormat="1" applyFont="1" applyFill="1" applyBorder="1"/>
    <xf numFmtId="3" fontId="5" fillId="0" borderId="21" xfId="42" applyNumberFormat="1" applyFont="1" applyFill="1" applyBorder="1"/>
    <xf numFmtId="3" fontId="5" fillId="0" borderId="22" xfId="42" applyNumberFormat="1" applyFont="1" applyFill="1" applyBorder="1" applyAlignment="1">
      <alignment horizontal="center"/>
    </xf>
    <xf numFmtId="3" fontId="5" fillId="0" borderId="22" xfId="0" applyNumberFormat="1" applyFont="1" applyFill="1" applyBorder="1"/>
    <xf numFmtId="164" fontId="3" fillId="0" borderId="0" xfId="50" applyNumberFormat="1" applyFill="1" applyBorder="1"/>
    <xf numFmtId="0" fontId="5" fillId="0" borderId="0" xfId="0" applyFont="1" applyFill="1" applyBorder="1"/>
    <xf numFmtId="164" fontId="3" fillId="0" borderId="0" xfId="50" applyNumberFormat="1" applyFill="1"/>
    <xf numFmtId="165" fontId="5" fillId="0" borderId="10" xfId="42" applyNumberFormat="1" applyFont="1" applyFill="1" applyBorder="1" applyAlignment="1">
      <alignment horizontal="right"/>
    </xf>
    <xf numFmtId="164" fontId="5" fillId="0" borderId="18" xfId="50" applyNumberFormat="1" applyFont="1" applyFill="1" applyBorder="1" applyAlignment="1">
      <alignment horizontal="right"/>
    </xf>
    <xf numFmtId="165" fontId="5" fillId="0" borderId="22" xfId="42" applyNumberFormat="1" applyFont="1" applyFill="1" applyBorder="1"/>
    <xf numFmtId="3" fontId="20" fillId="0" borderId="0" xfId="42" applyNumberFormat="1" applyFont="1" applyAlignment="1"/>
    <xf numFmtId="3" fontId="5" fillId="0" borderId="0" xfId="42" applyNumberFormat="1" applyFont="1" applyAlignment="1"/>
    <xf numFmtId="3" fontId="5" fillId="0" borderId="0" xfId="42" applyNumberFormat="1" applyFont="1" applyBorder="1"/>
    <xf numFmtId="3" fontId="7" fillId="0" borderId="14" xfId="42" applyNumberFormat="1" applyFont="1" applyBorder="1" applyAlignment="1">
      <alignment horizontal="center" vertical="center"/>
    </xf>
    <xf numFmtId="3" fontId="7" fillId="0" borderId="15" xfId="42" applyNumberFormat="1" applyFont="1" applyBorder="1" applyAlignment="1">
      <alignment vertical="center"/>
    </xf>
    <xf numFmtId="3" fontId="7" fillId="0" borderId="0" xfId="42" applyNumberFormat="1" applyFont="1" applyAlignment="1">
      <alignment vertical="center"/>
    </xf>
    <xf numFmtId="3" fontId="5" fillId="0" borderId="16" xfId="42" applyNumberFormat="1" applyFont="1" applyBorder="1" applyAlignment="1">
      <alignment horizontal="center"/>
    </xf>
    <xf numFmtId="3" fontId="5" fillId="0" borderId="11" xfId="42" applyNumberFormat="1" applyFont="1" applyBorder="1"/>
    <xf numFmtId="3" fontId="5" fillId="0" borderId="11" xfId="50" applyNumberFormat="1" applyFont="1" applyFill="1" applyBorder="1"/>
    <xf numFmtId="3" fontId="5" fillId="0" borderId="13" xfId="42" applyNumberFormat="1" applyFont="1" applyBorder="1" applyAlignment="1">
      <alignment horizontal="center"/>
    </xf>
    <xf numFmtId="3" fontId="5" fillId="0" borderId="10" xfId="50" applyNumberFormat="1" applyFont="1" applyBorder="1"/>
    <xf numFmtId="3" fontId="5" fillId="0" borderId="12" xfId="42" applyNumberFormat="1" applyFont="1" applyBorder="1" applyAlignment="1">
      <alignment horizontal="center"/>
    </xf>
    <xf numFmtId="3" fontId="5" fillId="0" borderId="17" xfId="50" applyNumberFormat="1" applyFont="1" applyBorder="1"/>
    <xf numFmtId="3" fontId="21" fillId="0" borderId="15" xfId="26" applyNumberFormat="1" applyFont="1" applyBorder="1" applyAlignment="1">
      <alignment vertical="center"/>
    </xf>
    <xf numFmtId="3" fontId="5" fillId="0" borderId="0" xfId="42" applyNumberFormat="1" applyFont="1" applyAlignment="1">
      <alignment vertical="center"/>
    </xf>
    <xf numFmtId="0" fontId="5" fillId="0" borderId="0" xfId="42" applyFont="1" applyFill="1" applyAlignment="1">
      <alignment horizontal="center"/>
    </xf>
    <xf numFmtId="0" fontId="7" fillId="0" borderId="0" xfId="42" applyFont="1" applyFill="1"/>
    <xf numFmtId="0" fontId="5" fillId="0" borderId="0" xfId="42" applyFont="1" applyFill="1" applyAlignment="1"/>
    <xf numFmtId="0" fontId="7" fillId="0" borderId="24" xfId="42" applyFont="1" applyFill="1" applyBorder="1" applyAlignment="1">
      <alignment horizontal="left" vertical="center"/>
    </xf>
    <xf numFmtId="0" fontId="7" fillId="0" borderId="0" xfId="42" applyFont="1" applyFill="1" applyBorder="1"/>
    <xf numFmtId="0" fontId="5" fillId="0" borderId="0" xfId="42" applyFont="1" applyFill="1" applyBorder="1"/>
    <xf numFmtId="0" fontId="7" fillId="0" borderId="24" xfId="42" applyFont="1" applyFill="1" applyBorder="1"/>
    <xf numFmtId="0" fontId="5" fillId="0" borderId="0" xfId="42" applyFont="1" applyFill="1" applyBorder="1" applyAlignment="1">
      <alignment horizontal="center"/>
    </xf>
    <xf numFmtId="0" fontId="5" fillId="0" borderId="13" xfId="42" applyFont="1" applyFill="1" applyBorder="1" applyAlignment="1">
      <alignment vertical="center"/>
    </xf>
    <xf numFmtId="0" fontId="5" fillId="0" borderId="10" xfId="42" applyFont="1" applyFill="1" applyBorder="1" applyAlignment="1">
      <alignment horizontal="center" vertical="center"/>
    </xf>
    <xf numFmtId="0" fontId="5" fillId="0" borderId="12" xfId="42" applyFont="1" applyFill="1" applyBorder="1" applyAlignment="1">
      <alignment vertical="center"/>
    </xf>
    <xf numFmtId="0" fontId="5" fillId="0" borderId="17" xfId="42" applyFont="1" applyFill="1" applyBorder="1" applyAlignment="1">
      <alignment horizontal="center" vertical="center"/>
    </xf>
    <xf numFmtId="0" fontId="7" fillId="0" borderId="14" xfId="42" applyFont="1" applyFill="1" applyBorder="1" applyAlignment="1">
      <alignment vertical="center"/>
    </xf>
    <xf numFmtId="0" fontId="7" fillId="0" borderId="15" xfId="42" applyFont="1" applyFill="1" applyBorder="1" applyAlignment="1">
      <alignment horizontal="center" vertical="center"/>
    </xf>
    <xf numFmtId="3" fontId="7" fillId="0" borderId="15" xfId="42" applyNumberFormat="1" applyFont="1" applyFill="1" applyBorder="1" applyAlignment="1">
      <alignment vertical="center"/>
    </xf>
    <xf numFmtId="0" fontId="7" fillId="0" borderId="0" xfId="42" applyFont="1" applyFill="1" applyAlignment="1">
      <alignment vertical="center"/>
    </xf>
    <xf numFmtId="0" fontId="5" fillId="0" borderId="24" xfId="42" applyFont="1" applyFill="1" applyBorder="1"/>
    <xf numFmtId="0" fontId="5" fillId="0" borderId="0" xfId="42" applyFont="1" applyFill="1" applyBorder="1" applyAlignment="1"/>
    <xf numFmtId="164" fontId="5" fillId="0" borderId="0" xfId="50" applyNumberFormat="1" applyFont="1" applyFill="1" applyBorder="1" applyAlignment="1"/>
    <xf numFmtId="0" fontId="7" fillId="0" borderId="0" xfId="42" applyFont="1" applyFill="1" applyBorder="1" applyAlignment="1">
      <alignment horizontal="center"/>
    </xf>
    <xf numFmtId="0" fontId="7" fillId="0" borderId="0" xfId="42" applyFont="1" applyFill="1" applyBorder="1" applyAlignment="1"/>
    <xf numFmtId="164" fontId="7" fillId="0" borderId="0" xfId="50" applyNumberFormat="1" applyFont="1" applyFill="1" applyBorder="1" applyAlignment="1"/>
    <xf numFmtId="3" fontId="5" fillId="0" borderId="17" xfId="42" applyNumberFormat="1" applyFont="1" applyFill="1" applyBorder="1" applyAlignment="1">
      <alignment vertical="center"/>
    </xf>
    <xf numFmtId="3" fontId="7" fillId="0" borderId="0" xfId="42" applyNumberFormat="1" applyFont="1" applyFill="1"/>
    <xf numFmtId="0" fontId="4" fillId="0" borderId="0" xfId="42" applyFill="1" applyAlignment="1"/>
    <xf numFmtId="0" fontId="4" fillId="0" borderId="0" xfId="42" applyFill="1"/>
    <xf numFmtId="0" fontId="5" fillId="0" borderId="0" xfId="42" applyFont="1" applyFill="1" applyAlignment="1">
      <alignment horizontal="right"/>
    </xf>
    <xf numFmtId="0" fontId="7" fillId="0" borderId="24" xfId="40" applyFont="1" applyFill="1" applyBorder="1" applyAlignment="1">
      <alignment horizontal="left" vertical="center" wrapText="1"/>
    </xf>
    <xf numFmtId="3" fontId="5" fillId="0" borderId="10" xfId="26" applyNumberFormat="1" applyFont="1" applyFill="1" applyBorder="1" applyAlignment="1">
      <alignment horizontal="right" vertical="center"/>
    </xf>
    <xf numFmtId="3" fontId="7" fillId="0" borderId="0" xfId="26" applyNumberFormat="1" applyFont="1" applyFill="1" applyBorder="1" applyAlignment="1">
      <alignment vertical="center"/>
    </xf>
    <xf numFmtId="3" fontId="5" fillId="0" borderId="10" xfId="26" applyNumberFormat="1" applyFont="1" applyFill="1" applyBorder="1" applyAlignment="1">
      <alignment vertical="center"/>
    </xf>
    <xf numFmtId="0" fontId="22" fillId="0" borderId="0" xfId="42" applyFont="1" applyFill="1"/>
    <xf numFmtId="0" fontId="11" fillId="0" borderId="0" xfId="42" applyFont="1" applyFill="1"/>
    <xf numFmtId="3" fontId="11" fillId="0" borderId="0" xfId="42" applyNumberFormat="1" applyFont="1" applyFill="1"/>
    <xf numFmtId="0" fontId="19" fillId="0" borderId="0" xfId="44"/>
    <xf numFmtId="3" fontId="16" fillId="0" borderId="0" xfId="42" applyNumberFormat="1" applyFont="1" applyAlignment="1">
      <alignment horizontal="center" vertical="center" wrapText="1"/>
    </xf>
    <xf numFmtId="0" fontId="19" fillId="0" borderId="0" xfId="44" applyFont="1" applyFill="1" applyAlignment="1">
      <alignment horizontal="right"/>
    </xf>
    <xf numFmtId="0" fontId="19" fillId="0" borderId="0" xfId="44" applyFill="1"/>
    <xf numFmtId="0" fontId="5" fillId="0" borderId="13" xfId="41" applyFont="1" applyBorder="1" applyAlignment="1">
      <alignment vertical="center" wrapText="1"/>
    </xf>
    <xf numFmtId="3" fontId="8" fillId="0" borderId="13" xfId="41" applyNumberFormat="1" applyFont="1" applyBorder="1" applyAlignment="1">
      <alignment horizontal="left" vertical="center" wrapText="1"/>
    </xf>
    <xf numFmtId="3" fontId="8" fillId="0" borderId="13" xfId="41" applyNumberFormat="1" applyFont="1" applyBorder="1" applyAlignment="1">
      <alignment vertical="center"/>
    </xf>
    <xf numFmtId="3" fontId="7" fillId="0" borderId="14" xfId="41" applyNumberFormat="1" applyFont="1" applyBorder="1" applyAlignment="1">
      <alignment horizontal="left" vertical="center" wrapText="1"/>
    </xf>
    <xf numFmtId="3" fontId="7" fillId="0" borderId="15" xfId="41" applyNumberFormat="1" applyFont="1" applyBorder="1" applyAlignment="1">
      <alignment horizontal="right" vertical="center" wrapText="1"/>
    </xf>
    <xf numFmtId="0" fontId="5" fillId="0" borderId="13" xfId="0" applyFont="1" applyBorder="1"/>
    <xf numFmtId="0" fontId="5" fillId="0" borderId="16" xfId="41" applyFont="1" applyBorder="1" applyAlignment="1">
      <alignment vertical="center" wrapText="1"/>
    </xf>
    <xf numFmtId="0" fontId="10" fillId="0" borderId="12" xfId="0" applyFont="1" applyBorder="1"/>
    <xf numFmtId="3" fontId="5" fillId="0" borderId="16" xfId="41" applyNumberFormat="1" applyFont="1" applyBorder="1" applyAlignment="1">
      <alignment vertical="center" wrapText="1"/>
    </xf>
    <xf numFmtId="0" fontId="8" fillId="0" borderId="14" xfId="41" applyFont="1" applyBorder="1" applyAlignment="1">
      <alignment vertical="center" wrapText="1"/>
    </xf>
    <xf numFmtId="0" fontId="5" fillId="0" borderId="25" xfId="42" applyFont="1" applyBorder="1" applyAlignment="1">
      <alignment vertical="center"/>
    </xf>
    <xf numFmtId="0" fontId="5" fillId="0" borderId="26" xfId="42" applyFont="1" applyBorder="1" applyAlignment="1">
      <alignment vertical="center"/>
    </xf>
    <xf numFmtId="0" fontId="9" fillId="0" borderId="13" xfId="41" applyFont="1" applyFill="1" applyBorder="1" applyAlignment="1">
      <alignment vertical="center" wrapText="1"/>
    </xf>
    <xf numFmtId="3" fontId="9" fillId="0" borderId="10" xfId="41" applyNumberFormat="1" applyFont="1" applyFill="1" applyBorder="1"/>
    <xf numFmtId="3" fontId="5" fillId="0" borderId="17" xfId="41" applyNumberFormat="1" applyFont="1" applyFill="1" applyBorder="1" applyAlignment="1">
      <alignment vertical="center" wrapText="1"/>
    </xf>
    <xf numFmtId="0" fontId="39" fillId="0" borderId="0" xfId="44" applyFont="1"/>
    <xf numFmtId="0" fontId="40" fillId="0" borderId="0" xfId="44" applyFont="1"/>
    <xf numFmtId="0" fontId="41" fillId="0" borderId="0" xfId="44" applyFont="1"/>
    <xf numFmtId="0" fontId="9" fillId="0" borderId="0" xfId="43" applyFont="1"/>
    <xf numFmtId="0" fontId="20" fillId="0" borderId="0" xfId="43" applyFont="1"/>
    <xf numFmtId="0" fontId="42" fillId="0" borderId="0" xfId="43" applyFont="1"/>
    <xf numFmtId="0" fontId="7" fillId="0" borderId="13" xfId="44" applyFont="1" applyBorder="1"/>
    <xf numFmtId="0" fontId="5" fillId="0" borderId="13" xfId="44" applyFont="1" applyBorder="1"/>
    <xf numFmtId="3" fontId="5" fillId="0" borderId="10" xfId="45" applyNumberFormat="1" applyFont="1" applyFill="1" applyBorder="1" applyAlignment="1">
      <alignment vertical="center"/>
    </xf>
    <xf numFmtId="3" fontId="5" fillId="0" borderId="13" xfId="45" applyNumberFormat="1" applyFont="1" applyBorder="1" applyAlignment="1">
      <alignment vertical="center" wrapText="1"/>
    </xf>
    <xf numFmtId="3" fontId="5" fillId="0" borderId="13" xfId="45" applyNumberFormat="1" applyFont="1" applyFill="1" applyBorder="1" applyAlignment="1">
      <alignment vertical="center" wrapText="1"/>
    </xf>
    <xf numFmtId="0" fontId="5" fillId="0" borderId="16" xfId="45" applyFont="1" applyBorder="1" applyAlignment="1">
      <alignment vertical="center"/>
    </xf>
    <xf numFmtId="3" fontId="5" fillId="0" borderId="11" xfId="45" applyNumberFormat="1" applyFont="1" applyBorder="1" applyAlignment="1">
      <alignment vertical="center"/>
    </xf>
    <xf numFmtId="3" fontId="7" fillId="0" borderId="14" xfId="45" applyNumberFormat="1" applyFont="1" applyBorder="1" applyAlignment="1">
      <alignment vertical="center" wrapText="1"/>
    </xf>
    <xf numFmtId="3" fontId="5" fillId="0" borderId="12" xfId="45" applyNumberFormat="1" applyFont="1" applyBorder="1" applyAlignment="1">
      <alignment vertical="center" wrapText="1"/>
    </xf>
    <xf numFmtId="3" fontId="5" fillId="0" borderId="17" xfId="45" applyNumberFormat="1" applyFont="1" applyBorder="1" applyAlignment="1">
      <alignment vertical="center"/>
    </xf>
    <xf numFmtId="3" fontId="5" fillId="0" borderId="16" xfId="45" applyNumberFormat="1" applyFont="1" applyBorder="1" applyAlignment="1">
      <alignment vertical="center" wrapText="1"/>
    </xf>
    <xf numFmtId="0" fontId="7" fillId="0" borderId="14" xfId="45" applyFont="1" applyBorder="1" applyAlignment="1">
      <alignment vertical="center"/>
    </xf>
    <xf numFmtId="0" fontId="15" fillId="0" borderId="13" xfId="44" applyFont="1" applyBorder="1"/>
    <xf numFmtId="0" fontId="39" fillId="0" borderId="13" xfId="44" applyFont="1" applyBorder="1"/>
    <xf numFmtId="0" fontId="40" fillId="0" borderId="14" xfId="44" applyFont="1" applyBorder="1"/>
    <xf numFmtId="0" fontId="16" fillId="0" borderId="15" xfId="44" applyFont="1" applyBorder="1" applyAlignment="1">
      <alignment horizontal="left"/>
    </xf>
    <xf numFmtId="0" fontId="44" fillId="0" borderId="0" xfId="43" applyFont="1"/>
    <xf numFmtId="0" fontId="16" fillId="0" borderId="14" xfId="44" applyFont="1" applyBorder="1" applyAlignment="1">
      <alignment horizontal="left" wrapText="1"/>
    </xf>
    <xf numFmtId="0" fontId="43" fillId="0" borderId="14" xfId="44" applyFont="1" applyBorder="1" applyAlignment="1">
      <alignment horizontal="left"/>
    </xf>
    <xf numFmtId="4" fontId="45" fillId="0" borderId="0" xfId="0" applyNumberFormat="1" applyFont="1" applyFill="1" applyBorder="1" applyAlignment="1">
      <alignment vertical="center"/>
    </xf>
    <xf numFmtId="0" fontId="12" fillId="0" borderId="0" xfId="0" applyFont="1" applyFill="1" applyBorder="1"/>
    <xf numFmtId="0" fontId="46" fillId="0" borderId="0" xfId="0" applyFont="1" applyFill="1" applyAlignment="1">
      <alignment vertical="center"/>
    </xf>
    <xf numFmtId="0" fontId="45" fillId="0" borderId="0" xfId="0" applyFont="1" applyFill="1" applyAlignment="1">
      <alignment vertical="center"/>
    </xf>
    <xf numFmtId="3" fontId="11" fillId="0" borderId="0" xfId="40" applyNumberFormat="1" applyFont="1" applyFill="1" applyBorder="1" applyAlignment="1">
      <alignment vertical="center"/>
    </xf>
    <xf numFmtId="3" fontId="9" fillId="0" borderId="0" xfId="0" applyNumberFormat="1" applyFont="1" applyFill="1"/>
    <xf numFmtId="3" fontId="9" fillId="0" borderId="0" xfId="40" applyNumberFormat="1" applyFont="1" applyFill="1" applyBorder="1"/>
    <xf numFmtId="3" fontId="4" fillId="0" borderId="0" xfId="42" applyNumberFormat="1" applyFill="1"/>
    <xf numFmtId="0" fontId="7" fillId="0" borderId="0" xfId="44" applyFont="1" applyBorder="1" applyAlignment="1">
      <alignment horizontal="left"/>
    </xf>
    <xf numFmtId="3" fontId="5" fillId="0" borderId="10" xfId="50" applyNumberFormat="1" applyFont="1" applyFill="1" applyBorder="1" applyAlignment="1">
      <alignment horizontal="right"/>
    </xf>
    <xf numFmtId="0" fontId="19" fillId="0" borderId="0" xfId="44" applyBorder="1"/>
    <xf numFmtId="0" fontId="41" fillId="0" borderId="0" xfId="44" applyFont="1" applyBorder="1"/>
    <xf numFmtId="0" fontId="39" fillId="0" borderId="0" xfId="44" applyFont="1" applyBorder="1"/>
    <xf numFmtId="0" fontId="40" fillId="0" borderId="0" xfId="44" applyFont="1" applyBorder="1"/>
    <xf numFmtId="0" fontId="19" fillId="0" borderId="0" xfId="44" applyFill="1" applyBorder="1"/>
    <xf numFmtId="3" fontId="15" fillId="0" borderId="10" xfId="50" applyNumberFormat="1" applyFont="1" applyFill="1" applyBorder="1"/>
    <xf numFmtId="0" fontId="5" fillId="0" borderId="10" xfId="44" applyFont="1" applyBorder="1"/>
    <xf numFmtId="3" fontId="5" fillId="0" borderId="10" xfId="50" applyNumberFormat="1" applyFont="1" applyFill="1" applyBorder="1"/>
    <xf numFmtId="164" fontId="15" fillId="0" borderId="18" xfId="50" applyNumberFormat="1" applyFont="1" applyFill="1" applyBorder="1"/>
    <xf numFmtId="0" fontId="39" fillId="0" borderId="24" xfId="44" applyFont="1" applyBorder="1"/>
    <xf numFmtId="3" fontId="16" fillId="0" borderId="15" xfId="44" applyNumberFormat="1" applyFont="1" applyFill="1" applyBorder="1"/>
    <xf numFmtId="164" fontId="16" fillId="0" borderId="20" xfId="50" applyNumberFormat="1" applyFont="1" applyFill="1" applyBorder="1"/>
    <xf numFmtId="3" fontId="5" fillId="0" borderId="10" xfId="44" applyNumberFormat="1" applyFont="1" applyBorder="1"/>
    <xf numFmtId="3" fontId="7" fillId="0" borderId="10" xfId="44" applyNumberFormat="1" applyFont="1" applyBorder="1"/>
    <xf numFmtId="3" fontId="5" fillId="0" borderId="10" xfId="44" applyNumberFormat="1" applyFont="1" applyFill="1" applyBorder="1"/>
    <xf numFmtId="164" fontId="7" fillId="0" borderId="18" xfId="50" applyNumberFormat="1" applyFont="1" applyBorder="1"/>
    <xf numFmtId="3" fontId="16" fillId="0" borderId="15" xfId="50" applyNumberFormat="1" applyFont="1" applyFill="1" applyBorder="1"/>
    <xf numFmtId="3" fontId="43" fillId="0" borderId="15" xfId="44" applyNumberFormat="1" applyFont="1" applyFill="1" applyBorder="1"/>
    <xf numFmtId="3" fontId="5" fillId="0" borderId="11" xfId="45" applyNumberFormat="1" applyFont="1" applyFill="1" applyBorder="1" applyAlignment="1">
      <alignment vertical="center"/>
    </xf>
    <xf numFmtId="3" fontId="5" fillId="0" borderId="11" xfId="41" applyNumberFormat="1" applyFont="1" applyFill="1" applyBorder="1" applyAlignment="1">
      <alignment vertical="center" wrapText="1"/>
    </xf>
    <xf numFmtId="3" fontId="0" fillId="0" borderId="0" xfId="0" applyNumberFormat="1" applyFill="1"/>
    <xf numFmtId="3" fontId="9" fillId="0" borderId="0" xfId="43" applyNumberFormat="1" applyFont="1"/>
    <xf numFmtId="164" fontId="5" fillId="0" borderId="10" xfId="50" applyNumberFormat="1" applyFont="1" applyFill="1" applyBorder="1" applyAlignment="1">
      <alignment vertical="center"/>
    </xf>
    <xf numFmtId="0" fontId="5" fillId="0" borderId="0" xfId="0" applyFont="1" applyAlignment="1">
      <alignment wrapText="1"/>
    </xf>
    <xf numFmtId="0" fontId="16" fillId="0" borderId="0" xfId="45" applyFont="1" applyBorder="1" applyAlignment="1">
      <alignment horizontal="center" vertical="center"/>
    </xf>
    <xf numFmtId="3" fontId="16" fillId="0" borderId="0" xfId="45" applyNumberFormat="1" applyFont="1" applyBorder="1" applyAlignment="1">
      <alignment horizontal="center" vertical="center"/>
    </xf>
    <xf numFmtId="3" fontId="0" fillId="0" borderId="0" xfId="0" applyNumberFormat="1"/>
    <xf numFmtId="164" fontId="5" fillId="0" borderId="19" xfId="50" applyNumberFormat="1" applyFont="1" applyBorder="1" applyAlignment="1">
      <alignment vertical="center"/>
    </xf>
    <xf numFmtId="3" fontId="41" fillId="0" borderId="0" xfId="44" applyNumberFormat="1" applyFont="1"/>
    <xf numFmtId="3" fontId="7" fillId="0" borderId="10" xfId="44" applyNumberFormat="1" applyFont="1" applyFill="1" applyBorder="1"/>
    <xf numFmtId="3" fontId="7" fillId="0" borderId="0" xfId="26" applyNumberFormat="1" applyFont="1" applyFill="1" applyBorder="1" applyAlignment="1">
      <alignment horizontal="right" vertical="center"/>
    </xf>
    <xf numFmtId="3" fontId="8" fillId="0" borderId="10" xfId="41" applyNumberFormat="1" applyFont="1" applyBorder="1" applyAlignment="1">
      <alignment horizontal="right" vertical="center"/>
    </xf>
    <xf numFmtId="0" fontId="7" fillId="0" borderId="14" xfId="40" applyFont="1" applyFill="1" applyBorder="1" applyAlignment="1">
      <alignment horizontal="left" vertical="center" wrapText="1"/>
    </xf>
    <xf numFmtId="3" fontId="7" fillId="0" borderId="15" xfId="26" applyNumberFormat="1" applyFont="1" applyFill="1" applyBorder="1" applyAlignment="1">
      <alignment horizontal="right" vertical="center"/>
    </xf>
    <xf numFmtId="3" fontId="8" fillId="0" borderId="13" xfId="41" applyNumberFormat="1" applyFont="1" applyBorder="1" applyAlignment="1">
      <alignment vertical="center" wrapText="1"/>
    </xf>
    <xf numFmtId="164" fontId="7" fillId="0" borderId="27" xfId="50" applyNumberFormat="1" applyFont="1" applyFill="1" applyBorder="1" applyAlignment="1">
      <alignment vertical="center"/>
    </xf>
    <xf numFmtId="0" fontId="7" fillId="0" borderId="16" xfId="40" applyFont="1" applyFill="1" applyBorder="1" applyAlignment="1">
      <alignment horizontal="left" vertical="center" wrapText="1"/>
    </xf>
    <xf numFmtId="0" fontId="11" fillId="0" borderId="11" xfId="42" applyFont="1" applyFill="1" applyBorder="1"/>
    <xf numFmtId="0" fontId="7" fillId="0" borderId="14" xfId="42" applyFont="1" applyFill="1" applyBorder="1" applyAlignment="1">
      <alignment vertical="center" wrapText="1"/>
    </xf>
    <xf numFmtId="3" fontId="9" fillId="0" borderId="0" xfId="42" applyNumberFormat="1" applyFont="1" applyFill="1" applyBorder="1"/>
    <xf numFmtId="0" fontId="6" fillId="0" borderId="0" xfId="42" applyFont="1" applyFill="1" applyBorder="1" applyAlignment="1">
      <alignment horizontal="center"/>
    </xf>
    <xf numFmtId="3" fontId="6" fillId="0" borderId="0" xfId="42" applyNumberFormat="1" applyFont="1" applyFill="1" applyBorder="1" applyAlignment="1">
      <alignment horizontal="center"/>
    </xf>
    <xf numFmtId="3" fontId="7" fillId="0" borderId="31" xfId="42" applyNumberFormat="1" applyFont="1" applyBorder="1" applyAlignment="1">
      <alignment horizontal="center" vertical="center"/>
    </xf>
    <xf numFmtId="3" fontId="7" fillId="0" borderId="32" xfId="42" applyNumberFormat="1" applyFont="1" applyBorder="1" applyAlignment="1">
      <alignment vertical="center"/>
    </xf>
    <xf numFmtId="3" fontId="7" fillId="0" borderId="32" xfId="42" applyNumberFormat="1" applyFont="1" applyBorder="1" applyAlignment="1">
      <alignment horizontal="right" vertical="center" wrapText="1"/>
    </xf>
    <xf numFmtId="3" fontId="5" fillId="0" borderId="10" xfId="42" applyNumberFormat="1" applyFont="1" applyBorder="1" applyAlignment="1">
      <alignment vertical="center"/>
    </xf>
    <xf numFmtId="3" fontId="5" fillId="0" borderId="17" xfId="42" applyNumberFormat="1" applyFont="1" applyBorder="1" applyAlignment="1">
      <alignment vertical="center"/>
    </xf>
    <xf numFmtId="3" fontId="5" fillId="0" borderId="11" xfId="26" applyNumberFormat="1" applyFont="1" applyFill="1" applyBorder="1" applyAlignment="1">
      <alignment vertical="center"/>
    </xf>
    <xf numFmtId="164" fontId="7" fillId="0" borderId="15" xfId="50" applyNumberFormat="1" applyFont="1" applyBorder="1" applyAlignment="1">
      <alignment vertical="center"/>
    </xf>
    <xf numFmtId="0" fontId="5" fillId="0" borderId="37" xfId="42" applyFont="1" applyFill="1" applyBorder="1"/>
    <xf numFmtId="0" fontId="5" fillId="0" borderId="38" xfId="42" applyFont="1" applyFill="1" applyBorder="1"/>
    <xf numFmtId="0" fontId="4" fillId="0" borderId="39" xfId="42" applyFill="1" applyBorder="1"/>
    <xf numFmtId="0" fontId="5" fillId="0" borderId="40" xfId="42" applyFont="1" applyFill="1" applyBorder="1"/>
    <xf numFmtId="164" fontId="0" fillId="0" borderId="0" xfId="50" applyNumberFormat="1" applyFont="1" applyFill="1" applyAlignment="1">
      <alignment vertical="center"/>
    </xf>
    <xf numFmtId="164" fontId="45" fillId="0" borderId="0" xfId="50" applyNumberFormat="1" applyFont="1" applyFill="1" applyAlignment="1">
      <alignment vertical="center"/>
    </xf>
    <xf numFmtId="0" fontId="5" fillId="0" borderId="41" xfId="42" applyFont="1" applyFill="1" applyBorder="1"/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3" fontId="45" fillId="0" borderId="0" xfId="42" applyNumberFormat="1" applyFont="1" applyAlignment="1">
      <alignment horizontal="right" vertical="center"/>
    </xf>
    <xf numFmtId="164" fontId="5" fillId="0" borderId="10" xfId="50" applyNumberFormat="1" applyFont="1" applyBorder="1" applyAlignment="1">
      <alignment vertical="center"/>
    </xf>
    <xf numFmtId="164" fontId="5" fillId="0" borderId="17" xfId="50" applyNumberFormat="1" applyFont="1" applyBorder="1" applyAlignment="1">
      <alignment vertical="center"/>
    </xf>
    <xf numFmtId="164" fontId="5" fillId="0" borderId="18" xfId="50" applyNumberFormat="1" applyFont="1" applyBorder="1" applyAlignment="1">
      <alignment vertical="center"/>
    </xf>
    <xf numFmtId="164" fontId="5" fillId="0" borderId="23" xfId="50" applyNumberFormat="1" applyFont="1" applyBorder="1" applyAlignment="1">
      <alignment vertical="center"/>
    </xf>
    <xf numFmtId="0" fontId="19" fillId="0" borderId="0" xfId="44" applyFont="1" applyAlignment="1">
      <alignment horizontal="right"/>
    </xf>
    <xf numFmtId="164" fontId="7" fillId="0" borderId="18" xfId="50" applyNumberFormat="1" applyFont="1" applyFill="1" applyBorder="1"/>
    <xf numFmtId="0" fontId="5" fillId="0" borderId="13" xfId="44" applyFont="1" applyFill="1" applyBorder="1"/>
    <xf numFmtId="0" fontId="7" fillId="0" borderId="13" xfId="44" applyFont="1" applyFill="1" applyBorder="1"/>
    <xf numFmtId="3" fontId="7" fillId="0" borderId="0" xfId="42" applyNumberFormat="1" applyFont="1" applyFill="1" applyAlignment="1">
      <alignment horizontal="center" vertical="center"/>
    </xf>
    <xf numFmtId="0" fontId="7" fillId="0" borderId="0" xfId="42" applyFont="1" applyFill="1" applyAlignment="1">
      <alignment horizontal="center" vertical="center"/>
    </xf>
    <xf numFmtId="164" fontId="5" fillId="0" borderId="0" xfId="50" applyNumberFormat="1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3" fontId="8" fillId="0" borderId="10" xfId="41" applyNumberFormat="1" applyFont="1" applyFill="1" applyBorder="1" applyAlignment="1">
      <alignment horizontal="right" vertical="center"/>
    </xf>
    <xf numFmtId="0" fontId="5" fillId="0" borderId="12" xfId="0" applyFont="1" applyFill="1" applyBorder="1"/>
    <xf numFmtId="3" fontId="5" fillId="0" borderId="17" xfId="0" applyNumberFormat="1" applyFont="1" applyFill="1" applyBorder="1"/>
    <xf numFmtId="3" fontId="8" fillId="0" borderId="15" xfId="0" applyNumberFormat="1" applyFont="1" applyFill="1" applyBorder="1"/>
    <xf numFmtId="3" fontId="9" fillId="0" borderId="10" xfId="42" applyNumberFormat="1" applyFont="1" applyFill="1" applyBorder="1"/>
    <xf numFmtId="3" fontId="5" fillId="0" borderId="10" xfId="42" applyNumberFormat="1" applyFont="1" applyFill="1" applyBorder="1" applyAlignment="1">
      <alignment horizontal="right"/>
    </xf>
    <xf numFmtId="3" fontId="5" fillId="0" borderId="13" xfId="26" applyNumberFormat="1" applyFont="1" applyFill="1" applyBorder="1" applyAlignment="1">
      <alignment vertical="center"/>
    </xf>
    <xf numFmtId="3" fontId="7" fillId="0" borderId="15" xfId="45" applyNumberFormat="1" applyFont="1" applyFill="1" applyBorder="1" applyAlignment="1">
      <alignment vertical="center"/>
    </xf>
    <xf numFmtId="3" fontId="49" fillId="0" borderId="25" xfId="44" applyNumberFormat="1" applyFont="1" applyFill="1" applyBorder="1"/>
    <xf numFmtId="0" fontId="9" fillId="0" borderId="0" xfId="43" applyFont="1" applyFill="1"/>
    <xf numFmtId="3" fontId="5" fillId="0" borderId="11" xfId="26" applyNumberFormat="1" applyFont="1" applyFill="1" applyBorder="1" applyAlignment="1">
      <alignment horizontal="right" vertical="center"/>
    </xf>
    <xf numFmtId="3" fontId="5" fillId="0" borderId="10" xfId="41" applyNumberFormat="1" applyFont="1" applyFill="1" applyBorder="1" applyAlignment="1">
      <alignment horizontal="right" vertical="center" wrapText="1"/>
    </xf>
    <xf numFmtId="3" fontId="8" fillId="0" borderId="10" xfId="41" applyNumberFormat="1" applyFont="1" applyFill="1" applyBorder="1" applyAlignment="1">
      <alignment horizontal="right" vertical="center" wrapText="1"/>
    </xf>
    <xf numFmtId="3" fontId="7" fillId="0" borderId="15" xfId="41" applyNumberFormat="1" applyFont="1" applyFill="1" applyBorder="1" applyAlignment="1">
      <alignment horizontal="right" vertical="center" wrapText="1"/>
    </xf>
    <xf numFmtId="0" fontId="0" fillId="0" borderId="0" xfId="0" applyFill="1" applyBorder="1"/>
    <xf numFmtId="3" fontId="5" fillId="0" borderId="10" xfId="41" applyNumberFormat="1" applyFont="1" applyFill="1" applyBorder="1" applyAlignment="1">
      <alignment vertical="center" wrapText="1"/>
    </xf>
    <xf numFmtId="3" fontId="8" fillId="0" borderId="15" xfId="41" applyNumberFormat="1" applyFont="1" applyFill="1" applyBorder="1" applyAlignment="1">
      <alignment vertical="center" wrapText="1"/>
    </xf>
    <xf numFmtId="3" fontId="10" fillId="0" borderId="17" xfId="0" applyNumberFormat="1" applyFont="1" applyFill="1" applyBorder="1"/>
    <xf numFmtId="164" fontId="5" fillId="0" borderId="0" xfId="50" applyNumberFormat="1" applyFont="1" applyFill="1" applyBorder="1"/>
    <xf numFmtId="3" fontId="5" fillId="0" borderId="17" xfId="45" applyNumberFormat="1" applyFont="1" applyFill="1" applyBorder="1" applyAlignment="1">
      <alignment vertical="center"/>
    </xf>
    <xf numFmtId="0" fontId="9" fillId="0" borderId="29" xfId="41" applyFont="1" applyFill="1" applyBorder="1" applyAlignment="1">
      <alignment vertical="center" wrapText="1"/>
    </xf>
    <xf numFmtId="3" fontId="9" fillId="0" borderId="35" xfId="41" applyNumberFormat="1" applyFont="1" applyFill="1" applyBorder="1"/>
    <xf numFmtId="0" fontId="0" fillId="0" borderId="0" xfId="0" applyFont="1" applyFill="1" applyBorder="1"/>
    <xf numFmtId="0" fontId="50" fillId="0" borderId="14" xfId="0" applyFont="1" applyFill="1" applyBorder="1"/>
    <xf numFmtId="3" fontId="50" fillId="0" borderId="15" xfId="0" applyNumberFormat="1" applyFont="1" applyFill="1" applyBorder="1"/>
    <xf numFmtId="3" fontId="7" fillId="0" borderId="0" xfId="42" applyNumberFormat="1" applyFont="1" applyFill="1" applyAlignment="1">
      <alignment horizontal="centerContinuous"/>
    </xf>
    <xf numFmtId="3" fontId="5" fillId="0" borderId="0" xfId="42" applyNumberFormat="1" applyFont="1" applyFill="1" applyAlignment="1">
      <alignment horizontal="centerContinuous"/>
    </xf>
    <xf numFmtId="164" fontId="5" fillId="0" borderId="0" xfId="50" applyNumberFormat="1" applyFont="1" applyFill="1"/>
    <xf numFmtId="3" fontId="5" fillId="0" borderId="0" xfId="42" applyNumberFormat="1" applyFont="1" applyFill="1" applyBorder="1"/>
    <xf numFmtId="3" fontId="9" fillId="0" borderId="13" xfId="42" applyNumberFormat="1" applyFont="1" applyFill="1" applyBorder="1"/>
    <xf numFmtId="3" fontId="9" fillId="0" borderId="10" xfId="42" applyNumberFormat="1" applyFont="1" applyFill="1" applyBorder="1" applyAlignment="1">
      <alignment horizontal="center"/>
    </xf>
    <xf numFmtId="0" fontId="9" fillId="0" borderId="0" xfId="42" applyFont="1" applyFill="1"/>
    <xf numFmtId="3" fontId="5" fillId="0" borderId="0" xfId="42" applyNumberFormat="1" applyFont="1" applyFill="1" applyAlignment="1">
      <alignment horizontal="center"/>
    </xf>
    <xf numFmtId="3" fontId="6" fillId="0" borderId="0" xfId="42" applyNumberFormat="1" applyFont="1" applyAlignment="1">
      <alignment horizontal="center"/>
    </xf>
    <xf numFmtId="0" fontId="6" fillId="0" borderId="0" xfId="42" applyFont="1" applyFill="1" applyBorder="1" applyAlignment="1">
      <alignment horizontal="center"/>
    </xf>
    <xf numFmtId="0" fontId="16" fillId="0" borderId="0" xfId="45" applyFont="1" applyBorder="1" applyAlignment="1">
      <alignment horizontal="center" vertical="center"/>
    </xf>
    <xf numFmtId="3" fontId="8" fillId="0" borderId="31" xfId="41" applyNumberFormat="1" applyFont="1" applyBorder="1" applyAlignment="1">
      <alignment vertical="center" wrapText="1"/>
    </xf>
    <xf numFmtId="3" fontId="5" fillId="0" borderId="53" xfId="45" applyNumberFormat="1" applyFont="1" applyFill="1" applyBorder="1" applyAlignment="1">
      <alignment vertical="center"/>
    </xf>
    <xf numFmtId="3" fontId="7" fillId="0" borderId="10" xfId="44" applyNumberFormat="1" applyFont="1" applyFill="1" applyBorder="1" applyAlignment="1">
      <alignment horizontal="left"/>
    </xf>
    <xf numFmtId="0" fontId="9" fillId="0" borderId="10" xfId="43" applyFont="1" applyBorder="1"/>
    <xf numFmtId="0" fontId="15" fillId="0" borderId="21" xfId="44" applyFont="1" applyBorder="1"/>
    <xf numFmtId="3" fontId="15" fillId="0" borderId="22" xfId="44" applyNumberFormat="1" applyFont="1" applyBorder="1"/>
    <xf numFmtId="3" fontId="15" fillId="0" borderId="22" xfId="44" applyNumberFormat="1" applyFont="1" applyFill="1" applyBorder="1"/>
    <xf numFmtId="164" fontId="15" fillId="0" borderId="43" xfId="50" applyNumberFormat="1" applyFont="1" applyBorder="1"/>
    <xf numFmtId="3" fontId="8" fillId="0" borderId="15" xfId="41" applyNumberFormat="1" applyFont="1" applyBorder="1" applyAlignment="1">
      <alignment vertical="center" wrapText="1"/>
    </xf>
    <xf numFmtId="0" fontId="8" fillId="0" borderId="14" xfId="0" applyFont="1" applyBorder="1"/>
    <xf numFmtId="164" fontId="7" fillId="0" borderId="15" xfId="50" applyNumberFormat="1" applyFont="1" applyFill="1" applyBorder="1" applyAlignment="1">
      <alignment vertical="center"/>
    </xf>
    <xf numFmtId="164" fontId="5" fillId="0" borderId="11" xfId="50" applyNumberFormat="1" applyFont="1" applyFill="1" applyBorder="1" applyAlignment="1">
      <alignment vertical="center"/>
    </xf>
    <xf numFmtId="3" fontId="5" fillId="0" borderId="0" xfId="42" applyNumberFormat="1" applyFont="1" applyFill="1" applyBorder="1" applyAlignment="1">
      <alignment horizontal="center"/>
    </xf>
    <xf numFmtId="3" fontId="5" fillId="0" borderId="0" xfId="0" applyNumberFormat="1" applyFont="1" applyFill="1" applyBorder="1"/>
    <xf numFmtId="0" fontId="45" fillId="0" borderId="0" xfId="0" applyFont="1" applyFill="1" applyBorder="1"/>
    <xf numFmtId="0" fontId="7" fillId="0" borderId="0" xfId="42" applyFont="1" applyFill="1" applyBorder="1" applyAlignment="1">
      <alignment vertical="center"/>
    </xf>
    <xf numFmtId="0" fontId="7" fillId="0" borderId="0" xfId="42" applyFont="1" applyFill="1" applyBorder="1" applyAlignment="1">
      <alignment horizontal="center" vertical="center"/>
    </xf>
    <xf numFmtId="3" fontId="7" fillId="0" borderId="0" xfId="42" applyNumberFormat="1" applyFont="1" applyFill="1" applyBorder="1" applyAlignment="1">
      <alignment vertical="center"/>
    </xf>
    <xf numFmtId="164" fontId="7" fillId="0" borderId="0" xfId="50" applyNumberFormat="1" applyFont="1" applyFill="1" applyBorder="1" applyAlignment="1">
      <alignment vertical="center"/>
    </xf>
    <xf numFmtId="0" fontId="7" fillId="0" borderId="0" xfId="42" applyFont="1" applyFill="1" applyBorder="1" applyAlignment="1">
      <alignment vertical="center" wrapText="1"/>
    </xf>
    <xf numFmtId="0" fontId="16" fillId="0" borderId="0" xfId="44" applyFont="1" applyBorder="1" applyAlignment="1">
      <alignment horizontal="left"/>
    </xf>
    <xf numFmtId="3" fontId="16" fillId="0" borderId="0" xfId="44" applyNumberFormat="1" applyFont="1" applyFill="1" applyBorder="1"/>
    <xf numFmtId="164" fontId="16" fillId="0" borderId="0" xfId="50" applyNumberFormat="1" applyFont="1" applyFill="1" applyBorder="1"/>
    <xf numFmtId="3" fontId="5" fillId="0" borderId="13" xfId="42" applyNumberFormat="1" applyFont="1" applyFill="1" applyBorder="1" applyAlignment="1"/>
    <xf numFmtId="164" fontId="5" fillId="0" borderId="43" xfId="50" applyNumberFormat="1" applyFont="1" applyFill="1" applyBorder="1"/>
    <xf numFmtId="3" fontId="8" fillId="0" borderId="13" xfId="41" applyNumberFormat="1" applyFont="1" applyFill="1" applyBorder="1" applyAlignment="1">
      <alignment vertical="center"/>
    </xf>
    <xf numFmtId="3" fontId="5" fillId="0" borderId="44" xfId="41" applyNumberFormat="1" applyFont="1" applyFill="1" applyBorder="1" applyAlignment="1">
      <alignment vertical="center"/>
    </xf>
    <xf numFmtId="3" fontId="5" fillId="0" borderId="36" xfId="41" applyNumberFormat="1" applyFont="1" applyFill="1" applyBorder="1" applyAlignment="1">
      <alignment horizontal="right" vertical="center"/>
    </xf>
    <xf numFmtId="3" fontId="8" fillId="0" borderId="21" xfId="41" applyNumberFormat="1" applyFont="1" applyBorder="1" applyAlignment="1">
      <alignment vertical="center"/>
    </xf>
    <xf numFmtId="3" fontId="8" fillId="0" borderId="22" xfId="41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164" fontId="5" fillId="0" borderId="18" xfId="50" applyNumberFormat="1" applyFont="1" applyFill="1" applyBorder="1" applyAlignment="1">
      <alignment vertical="center" wrapText="1"/>
    </xf>
    <xf numFmtId="164" fontId="5" fillId="0" borderId="17" xfId="50" applyNumberFormat="1" applyFont="1" applyFill="1" applyBorder="1" applyAlignment="1">
      <alignment vertical="center"/>
    </xf>
    <xf numFmtId="164" fontId="49" fillId="0" borderId="18" xfId="50" applyNumberFormat="1" applyFont="1" applyFill="1" applyBorder="1"/>
    <xf numFmtId="3" fontId="6" fillId="0" borderId="0" xfId="42" applyNumberFormat="1" applyFont="1" applyAlignment="1">
      <alignment horizontal="center"/>
    </xf>
    <xf numFmtId="0" fontId="6" fillId="0" borderId="0" xfId="42" applyFont="1" applyFill="1" applyBorder="1" applyAlignment="1">
      <alignment horizontal="center"/>
    </xf>
    <xf numFmtId="3" fontId="5" fillId="0" borderId="53" xfId="41" applyNumberFormat="1" applyFont="1" applyFill="1" applyBorder="1"/>
    <xf numFmtId="3" fontId="7" fillId="0" borderId="54" xfId="41" applyNumberFormat="1" applyFont="1" applyFill="1" applyBorder="1" applyAlignment="1">
      <alignment vertical="center"/>
    </xf>
    <xf numFmtId="3" fontId="7" fillId="0" borderId="53" xfId="41" applyNumberFormat="1" applyFont="1" applyFill="1" applyBorder="1" applyAlignment="1">
      <alignment vertical="center"/>
    </xf>
    <xf numFmtId="3" fontId="7" fillId="0" borderId="26" xfId="42" applyNumberFormat="1" applyFont="1" applyFill="1" applyBorder="1" applyAlignment="1">
      <alignment horizontal="center" vertical="center" wrapText="1"/>
    </xf>
    <xf numFmtId="3" fontId="5" fillId="0" borderId="55" xfId="41" applyNumberFormat="1" applyFont="1" applyFill="1" applyBorder="1" applyAlignment="1">
      <alignment horizontal="right" vertical="center"/>
    </xf>
    <xf numFmtId="3" fontId="5" fillId="0" borderId="25" xfId="41" applyNumberFormat="1" applyFont="1" applyFill="1" applyBorder="1" applyAlignment="1">
      <alignment horizontal="right" vertical="center" wrapText="1"/>
    </xf>
    <xf numFmtId="3" fontId="8" fillId="0" borderId="25" xfId="41" applyNumberFormat="1" applyFont="1" applyFill="1" applyBorder="1" applyAlignment="1">
      <alignment horizontal="right" vertical="center"/>
    </xf>
    <xf numFmtId="3" fontId="5" fillId="0" borderId="53" xfId="41" applyNumberFormat="1" applyFont="1" applyFill="1" applyBorder="1" applyAlignment="1">
      <alignment vertical="center" wrapText="1"/>
    </xf>
    <xf numFmtId="3" fontId="5" fillId="0" borderId="25" xfId="41" applyNumberFormat="1" applyFont="1" applyFill="1" applyBorder="1" applyAlignment="1">
      <alignment vertical="center" wrapText="1"/>
    </xf>
    <xf numFmtId="3" fontId="5" fillId="0" borderId="26" xfId="41" applyNumberFormat="1" applyFont="1" applyFill="1" applyBorder="1" applyAlignment="1">
      <alignment vertical="center" wrapText="1"/>
    </xf>
    <xf numFmtId="3" fontId="5" fillId="0" borderId="25" xfId="0" applyNumberFormat="1" applyFont="1" applyFill="1" applyBorder="1"/>
    <xf numFmtId="3" fontId="5" fillId="0" borderId="26" xfId="0" applyNumberFormat="1" applyFont="1" applyFill="1" applyBorder="1"/>
    <xf numFmtId="3" fontId="50" fillId="0" borderId="54" xfId="0" applyNumberFormat="1" applyFont="1" applyFill="1" applyBorder="1"/>
    <xf numFmtId="0" fontId="51" fillId="0" borderId="0" xfId="43" applyFont="1"/>
    <xf numFmtId="3" fontId="16" fillId="0" borderId="0" xfId="42" applyNumberFormat="1" applyFont="1" applyAlignment="1">
      <alignment horizontal="center" vertical="center"/>
    </xf>
    <xf numFmtId="0" fontId="7" fillId="0" borderId="44" xfId="44" applyFont="1" applyBorder="1" applyAlignment="1">
      <alignment horizontal="center" vertical="center"/>
    </xf>
    <xf numFmtId="0" fontId="16" fillId="0" borderId="10" xfId="42" applyFont="1" applyFill="1" applyBorder="1" applyAlignment="1">
      <alignment horizontal="center" vertical="center" wrapText="1"/>
    </xf>
    <xf numFmtId="0" fontId="20" fillId="0" borderId="10" xfId="43" applyFont="1" applyBorder="1"/>
    <xf numFmtId="0" fontId="42" fillId="0" borderId="10" xfId="44" applyFont="1" applyFill="1" applyBorder="1"/>
    <xf numFmtId="0" fontId="42" fillId="0" borderId="10" xfId="43" applyFont="1" applyBorder="1"/>
    <xf numFmtId="164" fontId="5" fillId="0" borderId="10" xfId="50" applyNumberFormat="1" applyFont="1" applyFill="1" applyBorder="1" applyAlignment="1">
      <alignment horizontal="right"/>
    </xf>
    <xf numFmtId="164" fontId="5" fillId="0" borderId="10" xfId="50" applyNumberFormat="1" applyFont="1" applyBorder="1"/>
    <xf numFmtId="164" fontId="7" fillId="0" borderId="10" xfId="50" applyNumberFormat="1" applyFont="1" applyBorder="1"/>
    <xf numFmtId="3" fontId="15" fillId="0" borderId="10" xfId="44" applyNumberFormat="1" applyFont="1" applyBorder="1"/>
    <xf numFmtId="3" fontId="15" fillId="0" borderId="10" xfId="44" applyNumberFormat="1" applyFont="1" applyFill="1" applyBorder="1"/>
    <xf numFmtId="164" fontId="15" fillId="0" borderId="10" xfId="50" applyNumberFormat="1" applyFont="1" applyBorder="1"/>
    <xf numFmtId="164" fontId="5" fillId="0" borderId="10" xfId="50" applyNumberFormat="1" applyFont="1" applyFill="1" applyBorder="1"/>
    <xf numFmtId="3" fontId="7" fillId="0" borderId="10" xfId="44" applyNumberFormat="1" applyFont="1" applyBorder="1" applyAlignment="1">
      <alignment horizontal="left"/>
    </xf>
    <xf numFmtId="164" fontId="7" fillId="0" borderId="10" xfId="50" applyNumberFormat="1" applyFont="1" applyBorder="1" applyAlignment="1">
      <alignment horizontal="left"/>
    </xf>
    <xf numFmtId="0" fontId="16" fillId="0" borderId="13" xfId="44" applyFont="1" applyBorder="1" applyAlignment="1">
      <alignment horizontal="left" vertical="center"/>
    </xf>
    <xf numFmtId="0" fontId="15" fillId="0" borderId="13" xfId="44" applyFont="1" applyBorder="1" applyAlignment="1"/>
    <xf numFmtId="164" fontId="15" fillId="0" borderId="18" xfId="50" applyNumberFormat="1" applyFont="1" applyBorder="1"/>
    <xf numFmtId="164" fontId="7" fillId="0" borderId="18" xfId="50" applyNumberFormat="1" applyFont="1" applyBorder="1" applyAlignment="1">
      <alignment horizontal="left"/>
    </xf>
    <xf numFmtId="164" fontId="15" fillId="0" borderId="22" xfId="50" applyNumberFormat="1" applyFont="1" applyBorder="1"/>
    <xf numFmtId="0" fontId="7" fillId="0" borderId="13" xfId="44" applyFont="1" applyBorder="1" applyAlignment="1">
      <alignment horizontal="center" vertical="center"/>
    </xf>
    <xf numFmtId="0" fontId="16" fillId="0" borderId="18" xfId="42" applyFont="1" applyFill="1" applyBorder="1" applyAlignment="1">
      <alignment horizontal="center" vertical="center" wrapText="1"/>
    </xf>
    <xf numFmtId="3" fontId="7" fillId="0" borderId="18" xfId="44" applyNumberFormat="1" applyFont="1" applyBorder="1"/>
    <xf numFmtId="164" fontId="16" fillId="0" borderId="15" xfId="50" applyNumberFormat="1" applyFont="1" applyFill="1" applyBorder="1"/>
    <xf numFmtId="164" fontId="15" fillId="0" borderId="11" xfId="50" applyNumberFormat="1" applyFont="1" applyFill="1" applyBorder="1"/>
    <xf numFmtId="164" fontId="15" fillId="0" borderId="15" xfId="50" applyNumberFormat="1" applyFont="1" applyFill="1" applyBorder="1"/>
    <xf numFmtId="0" fontId="15" fillId="0" borderId="44" xfId="44" applyFont="1" applyBorder="1"/>
    <xf numFmtId="0" fontId="15" fillId="0" borderId="36" xfId="44" applyFont="1" applyBorder="1"/>
    <xf numFmtId="3" fontId="15" fillId="0" borderId="36" xfId="50" applyNumberFormat="1" applyFont="1" applyFill="1" applyBorder="1"/>
    <xf numFmtId="164" fontId="15" fillId="0" borderId="36" xfId="50" applyNumberFormat="1" applyFont="1" applyFill="1" applyBorder="1"/>
    <xf numFmtId="164" fontId="15" fillId="0" borderId="46" xfId="50" applyNumberFormat="1" applyFont="1" applyFill="1" applyBorder="1"/>
    <xf numFmtId="0" fontId="48" fillId="0" borderId="59" xfId="44" applyFont="1" applyBorder="1"/>
    <xf numFmtId="0" fontId="48" fillId="0" borderId="30" xfId="44" applyFont="1" applyBorder="1"/>
    <xf numFmtId="0" fontId="0" fillId="0" borderId="0" xfId="42" applyFont="1" applyFill="1" applyBorder="1" applyAlignment="1">
      <alignment vertical="center"/>
    </xf>
    <xf numFmtId="3" fontId="6" fillId="0" borderId="0" xfId="42" applyNumberFormat="1" applyFont="1" applyAlignment="1">
      <alignment horizontal="center"/>
    </xf>
    <xf numFmtId="0" fontId="16" fillId="0" borderId="0" xfId="42" applyFont="1" applyFill="1" applyAlignment="1">
      <alignment horizontal="center"/>
    </xf>
    <xf numFmtId="164" fontId="5" fillId="0" borderId="61" xfId="50" applyNumberFormat="1" applyFont="1" applyFill="1" applyBorder="1"/>
    <xf numFmtId="164" fontId="5" fillId="0" borderId="17" xfId="50" applyNumberFormat="1" applyFont="1" applyFill="1" applyBorder="1"/>
    <xf numFmtId="164" fontId="5" fillId="0" borderId="11" xfId="50" applyNumberFormat="1" applyFont="1" applyFill="1" applyBorder="1"/>
    <xf numFmtId="164" fontId="5" fillId="0" borderId="26" xfId="50" applyNumberFormat="1" applyFont="1" applyFill="1" applyBorder="1"/>
    <xf numFmtId="164" fontId="5" fillId="0" borderId="56" xfId="50" applyNumberFormat="1" applyFont="1" applyFill="1" applyBorder="1"/>
    <xf numFmtId="164" fontId="5" fillId="0" borderId="62" xfId="50" applyNumberFormat="1" applyFont="1" applyFill="1" applyBorder="1"/>
    <xf numFmtId="0" fontId="16" fillId="0" borderId="0" xfId="0" applyFont="1" applyFill="1" applyBorder="1" applyAlignment="1"/>
    <xf numFmtId="3" fontId="5" fillId="0" borderId="22" xfId="42" applyNumberFormat="1" applyFont="1" applyFill="1" applyBorder="1" applyAlignment="1">
      <alignment horizontal="right"/>
    </xf>
    <xf numFmtId="3" fontId="5" fillId="0" borderId="58" xfId="41" applyNumberFormat="1" applyFont="1" applyFill="1" applyBorder="1" applyAlignment="1">
      <alignment vertical="center"/>
    </xf>
    <xf numFmtId="3" fontId="8" fillId="0" borderId="63" xfId="41" applyNumberFormat="1" applyFont="1" applyBorder="1" applyAlignment="1">
      <alignment vertical="center"/>
    </xf>
    <xf numFmtId="3" fontId="8" fillId="0" borderId="63" xfId="41" applyNumberFormat="1" applyFont="1" applyFill="1" applyBorder="1" applyAlignment="1">
      <alignment vertical="center"/>
    </xf>
    <xf numFmtId="3" fontId="8" fillId="0" borderId="63" xfId="41" applyNumberFormat="1" applyFont="1" applyBorder="1" applyAlignment="1">
      <alignment vertical="center" wrapText="1"/>
    </xf>
    <xf numFmtId="3" fontId="8" fillId="0" borderId="64" xfId="41" applyNumberFormat="1" applyFont="1" applyBorder="1" applyAlignment="1">
      <alignment vertical="center"/>
    </xf>
    <xf numFmtId="164" fontId="5" fillId="0" borderId="39" xfId="50" applyNumberFormat="1" applyFont="1" applyFill="1" applyBorder="1" applyAlignment="1">
      <alignment vertical="center" wrapText="1"/>
    </xf>
    <xf numFmtId="164" fontId="5" fillId="0" borderId="26" xfId="50" applyNumberFormat="1" applyFont="1" applyFill="1" applyBorder="1" applyAlignment="1">
      <alignment vertical="center" wrapText="1"/>
    </xf>
    <xf numFmtId="164" fontId="5" fillId="0" borderId="10" xfId="50" applyNumberFormat="1" applyFont="1" applyFill="1" applyBorder="1" applyAlignment="1">
      <alignment vertical="center" wrapText="1"/>
    </xf>
    <xf numFmtId="164" fontId="8" fillId="0" borderId="54" xfId="50" applyNumberFormat="1" applyFont="1" applyFill="1" applyBorder="1" applyAlignment="1">
      <alignment vertical="center" wrapText="1"/>
    </xf>
    <xf numFmtId="164" fontId="5" fillId="0" borderId="53" xfId="50" applyNumberFormat="1" applyFont="1" applyFill="1" applyBorder="1" applyAlignment="1">
      <alignment vertical="center" wrapText="1"/>
    </xf>
    <xf numFmtId="164" fontId="5" fillId="0" borderId="46" xfId="50" applyNumberFormat="1" applyFont="1" applyFill="1" applyBorder="1" applyAlignment="1">
      <alignment vertical="center" wrapText="1"/>
    </xf>
    <xf numFmtId="164" fontId="5" fillId="0" borderId="25" xfId="50" applyNumberFormat="1" applyFont="1" applyFill="1" applyBorder="1"/>
    <xf numFmtId="164" fontId="10" fillId="0" borderId="26" xfId="50" applyNumberFormat="1" applyFont="1" applyFill="1" applyBorder="1"/>
    <xf numFmtId="164" fontId="8" fillId="0" borderId="54" xfId="50" applyNumberFormat="1" applyFont="1" applyBorder="1" applyAlignment="1">
      <alignment vertical="center" wrapText="1"/>
    </xf>
    <xf numFmtId="164" fontId="8" fillId="0" borderId="15" xfId="50" applyNumberFormat="1" applyFont="1" applyFill="1" applyBorder="1"/>
    <xf numFmtId="164" fontId="50" fillId="0" borderId="54" xfId="50" applyNumberFormat="1" applyFont="1" applyFill="1" applyBorder="1"/>
    <xf numFmtId="164" fontId="5" fillId="0" borderId="36" xfId="50" applyNumberFormat="1" applyFont="1" applyFill="1" applyBorder="1" applyAlignment="1">
      <alignment horizontal="right" vertical="center"/>
    </xf>
    <xf numFmtId="164" fontId="8" fillId="0" borderId="25" xfId="50" applyNumberFormat="1" applyFont="1" applyBorder="1" applyAlignment="1">
      <alignment horizontal="right" vertical="center" wrapText="1"/>
    </xf>
    <xf numFmtId="164" fontId="8" fillId="0" borderId="10" xfId="50" applyNumberFormat="1" applyFont="1" applyFill="1" applyBorder="1" applyAlignment="1">
      <alignment horizontal="right" vertical="center"/>
    </xf>
    <xf numFmtId="164" fontId="8" fillId="0" borderId="10" xfId="50" applyNumberFormat="1" applyFont="1" applyBorder="1" applyAlignment="1">
      <alignment horizontal="right" vertical="center"/>
    </xf>
    <xf numFmtId="164" fontId="7" fillId="0" borderId="15" xfId="50" applyNumberFormat="1" applyFont="1" applyBorder="1" applyAlignment="1">
      <alignment horizontal="right" vertical="center" wrapText="1"/>
    </xf>
    <xf numFmtId="164" fontId="8" fillId="0" borderId="22" xfId="50" applyNumberFormat="1" applyFont="1" applyBorder="1" applyAlignment="1">
      <alignment horizontal="right" vertical="center"/>
    </xf>
    <xf numFmtId="164" fontId="5" fillId="0" borderId="10" xfId="50" applyNumberFormat="1" applyFont="1" applyBorder="1" applyAlignment="1">
      <alignment horizontal="right" vertical="center" wrapText="1"/>
    </xf>
    <xf numFmtId="0" fontId="0" fillId="0" borderId="0" xfId="0" applyBorder="1" applyAlignment="1"/>
    <xf numFmtId="3" fontId="8" fillId="0" borderId="63" xfId="41" applyNumberFormat="1" applyFont="1" applyBorder="1" applyAlignment="1">
      <alignment horizontal="right" vertical="center" wrapText="1"/>
    </xf>
    <xf numFmtId="3" fontId="6" fillId="0" borderId="0" xfId="42" applyNumberFormat="1" applyFont="1" applyFill="1" applyBorder="1" applyAlignment="1">
      <alignment horizontal="center"/>
    </xf>
    <xf numFmtId="0" fontId="16" fillId="0" borderId="0" xfId="45" applyFont="1" applyBorder="1" applyAlignment="1">
      <alignment horizontal="center" vertical="center"/>
    </xf>
    <xf numFmtId="3" fontId="16" fillId="0" borderId="0" xfId="45" applyNumberFormat="1" applyFont="1" applyBorder="1" applyAlignment="1">
      <alignment horizontal="center" vertical="center"/>
    </xf>
    <xf numFmtId="164" fontId="5" fillId="0" borderId="22" xfId="50" applyNumberFormat="1" applyFont="1" applyFill="1" applyBorder="1"/>
    <xf numFmtId="0" fontId="9" fillId="0" borderId="0" xfId="42" applyFont="1" applyFill="1" applyBorder="1"/>
    <xf numFmtId="3" fontId="5" fillId="0" borderId="0" xfId="42" applyNumberFormat="1" applyFont="1" applyBorder="1" applyAlignment="1"/>
    <xf numFmtId="164" fontId="7" fillId="0" borderId="66" xfId="50" applyNumberFormat="1" applyFont="1" applyBorder="1" applyAlignment="1">
      <alignment horizontal="right" vertical="center" wrapText="1"/>
    </xf>
    <xf numFmtId="164" fontId="5" fillId="0" borderId="39" xfId="50" applyNumberFormat="1" applyFont="1" applyFill="1" applyBorder="1"/>
    <xf numFmtId="164" fontId="5" fillId="0" borderId="22" xfId="50" applyNumberFormat="1" applyFont="1" applyBorder="1"/>
    <xf numFmtId="164" fontId="21" fillId="0" borderId="66" xfId="50" applyNumberFormat="1" applyFont="1" applyBorder="1" applyAlignment="1">
      <alignment vertical="center"/>
    </xf>
    <xf numFmtId="164" fontId="21" fillId="0" borderId="15" xfId="50" applyNumberFormat="1" applyFont="1" applyBorder="1" applyAlignment="1">
      <alignment vertical="center"/>
    </xf>
    <xf numFmtId="0" fontId="9" fillId="0" borderId="69" xfId="41" applyFont="1" applyFill="1" applyBorder="1" applyAlignment="1">
      <alignment vertical="center" wrapText="1"/>
    </xf>
    <xf numFmtId="3" fontId="7" fillId="0" borderId="65" xfId="41" applyNumberFormat="1" applyFont="1" applyFill="1" applyBorder="1" applyAlignment="1">
      <alignment vertical="center" wrapText="1"/>
    </xf>
    <xf numFmtId="164" fontId="7" fillId="0" borderId="66" xfId="50" applyNumberFormat="1" applyFont="1" applyFill="1" applyBorder="1" applyAlignment="1">
      <alignment vertical="center"/>
    </xf>
    <xf numFmtId="164" fontId="5" fillId="0" borderId="36" xfId="50" applyNumberFormat="1" applyFont="1" applyFill="1" applyBorder="1"/>
    <xf numFmtId="164" fontId="9" fillId="0" borderId="10" xfId="50" applyNumberFormat="1" applyFont="1" applyFill="1" applyBorder="1"/>
    <xf numFmtId="164" fontId="9" fillId="0" borderId="35" xfId="50" applyNumberFormat="1" applyFont="1" applyFill="1" applyBorder="1"/>
    <xf numFmtId="3" fontId="13" fillId="0" borderId="10" xfId="41" applyNumberFormat="1" applyFont="1" applyFill="1" applyBorder="1" applyAlignment="1">
      <alignment horizontal="right" vertical="center" wrapText="1"/>
    </xf>
    <xf numFmtId="3" fontId="13" fillId="0" borderId="10" xfId="41" applyNumberFormat="1" applyFont="1" applyFill="1" applyBorder="1" applyAlignment="1">
      <alignment horizontal="left" vertical="center" wrapText="1"/>
    </xf>
    <xf numFmtId="3" fontId="7" fillId="0" borderId="11" xfId="0" applyNumberFormat="1" applyFont="1" applyFill="1" applyBorder="1" applyAlignment="1">
      <alignment horizontal="right" vertical="center"/>
    </xf>
    <xf numFmtId="3" fontId="7" fillId="0" borderId="11" xfId="0" applyNumberFormat="1" applyFont="1" applyFill="1" applyBorder="1" applyAlignment="1">
      <alignment vertical="center"/>
    </xf>
    <xf numFmtId="3" fontId="7" fillId="0" borderId="65" xfId="41" applyNumberFormat="1" applyFont="1" applyFill="1" applyBorder="1" applyAlignment="1">
      <alignment horizontal="right" vertical="center" wrapText="1"/>
    </xf>
    <xf numFmtId="3" fontId="13" fillId="0" borderId="15" xfId="41" applyNumberFormat="1" applyFont="1" applyFill="1" applyBorder="1" applyAlignment="1">
      <alignment vertical="center"/>
    </xf>
    <xf numFmtId="3" fontId="45" fillId="0" borderId="0" xfId="0" applyNumberFormat="1" applyFont="1" applyFill="1" applyBorder="1" applyAlignment="1">
      <alignment vertical="center"/>
    </xf>
    <xf numFmtId="3" fontId="0" fillId="0" borderId="0" xfId="0" applyNumberFormat="1" applyFill="1" applyBorder="1" applyAlignment="1">
      <alignment vertical="center"/>
    </xf>
    <xf numFmtId="3" fontId="10" fillId="0" borderId="0" xfId="0" applyNumberFormat="1" applyFont="1" applyFill="1" applyAlignment="1">
      <alignment vertical="center"/>
    </xf>
    <xf numFmtId="3" fontId="5" fillId="0" borderId="0" xfId="0" applyNumberFormat="1" applyFont="1" applyFill="1" applyAlignment="1">
      <alignment vertical="center"/>
    </xf>
    <xf numFmtId="3" fontId="7" fillId="0" borderId="0" xfId="0" applyNumberFormat="1" applyFont="1" applyFill="1" applyAlignment="1">
      <alignment vertical="center"/>
    </xf>
    <xf numFmtId="3" fontId="8" fillId="0" borderId="0" xfId="0" applyNumberFormat="1" applyFont="1" applyFill="1" applyAlignment="1">
      <alignment vertical="center"/>
    </xf>
    <xf numFmtId="164" fontId="7" fillId="0" borderId="10" xfId="50" applyNumberFormat="1" applyFont="1" applyFill="1" applyBorder="1" applyAlignment="1">
      <alignment horizontal="right" vertical="center" wrapText="1"/>
    </xf>
    <xf numFmtId="164" fontId="7" fillId="0" borderId="10" xfId="50" applyNumberFormat="1" applyFont="1" applyFill="1" applyBorder="1" applyAlignment="1">
      <alignment vertical="center"/>
    </xf>
    <xf numFmtId="164" fontId="7" fillId="0" borderId="11" xfId="50" applyNumberFormat="1" applyFont="1" applyFill="1" applyBorder="1" applyAlignment="1">
      <alignment vertical="center"/>
    </xf>
    <xf numFmtId="3" fontId="5" fillId="0" borderId="63" xfId="45" applyNumberFormat="1" applyFont="1" applyBorder="1" applyAlignment="1">
      <alignment vertical="center" wrapText="1"/>
    </xf>
    <xf numFmtId="3" fontId="5" fillId="0" borderId="72" xfId="45" applyNumberFormat="1" applyFont="1" applyBorder="1" applyAlignment="1">
      <alignment vertical="center" wrapText="1"/>
    </xf>
    <xf numFmtId="3" fontId="7" fillId="0" borderId="65" xfId="45" applyNumberFormat="1" applyFont="1" applyBorder="1" applyAlignment="1">
      <alignment vertical="center" wrapText="1"/>
    </xf>
    <xf numFmtId="3" fontId="5" fillId="0" borderId="35" xfId="45" applyNumberFormat="1" applyFont="1" applyBorder="1" applyAlignment="1">
      <alignment vertical="center"/>
    </xf>
    <xf numFmtId="3" fontId="5" fillId="0" borderId="22" xfId="45" applyNumberFormat="1" applyFont="1" applyBorder="1" applyAlignment="1">
      <alignment vertical="center"/>
    </xf>
    <xf numFmtId="3" fontId="5" fillId="0" borderId="68" xfId="45" applyNumberFormat="1" applyFont="1" applyBorder="1" applyAlignment="1">
      <alignment vertical="center"/>
    </xf>
    <xf numFmtId="3" fontId="7" fillId="0" borderId="65" xfId="45" applyNumberFormat="1" applyFont="1" applyBorder="1" applyAlignment="1">
      <alignment vertical="center"/>
    </xf>
    <xf numFmtId="3" fontId="12" fillId="0" borderId="0" xfId="0" applyNumberFormat="1" applyFont="1" applyBorder="1"/>
    <xf numFmtId="164" fontId="5" fillId="0" borderId="11" xfId="50" applyNumberFormat="1" applyFont="1" applyBorder="1" applyAlignment="1">
      <alignment vertical="center"/>
    </xf>
    <xf numFmtId="3" fontId="5" fillId="0" borderId="24" xfId="45" applyNumberFormat="1" applyFont="1" applyBorder="1" applyAlignment="1"/>
    <xf numFmtId="164" fontId="5" fillId="0" borderId="25" xfId="50" applyNumberFormat="1" applyFont="1" applyBorder="1" applyAlignment="1">
      <alignment vertical="center"/>
    </xf>
    <xf numFmtId="164" fontId="5" fillId="0" borderId="45" xfId="50" applyNumberFormat="1" applyFont="1" applyBorder="1" applyAlignment="1">
      <alignment vertical="center"/>
    </xf>
    <xf numFmtId="3" fontId="5" fillId="0" borderId="24" xfId="45" applyNumberFormat="1" applyFont="1" applyBorder="1"/>
    <xf numFmtId="164" fontId="5" fillId="0" borderId="33" xfId="50" applyNumberFormat="1" applyFont="1" applyBorder="1" applyAlignment="1">
      <alignment vertical="center"/>
    </xf>
    <xf numFmtId="3" fontId="10" fillId="0" borderId="51" xfId="45" applyNumberFormat="1" applyFont="1" applyBorder="1" applyAlignment="1">
      <alignment vertical="center"/>
    </xf>
    <xf numFmtId="0" fontId="5" fillId="0" borderId="39" xfId="42" applyFont="1" applyFill="1" applyBorder="1"/>
    <xf numFmtId="0" fontId="5" fillId="0" borderId="71" xfId="42" applyFont="1" applyFill="1" applyBorder="1"/>
    <xf numFmtId="164" fontId="5" fillId="0" borderId="22" xfId="50" applyNumberFormat="1" applyFont="1" applyBorder="1" applyAlignment="1">
      <alignment vertical="center"/>
    </xf>
    <xf numFmtId="0" fontId="7" fillId="0" borderId="51" xfId="42" applyFont="1" applyFill="1" applyBorder="1" applyAlignment="1">
      <alignment vertical="center"/>
    </xf>
    <xf numFmtId="0" fontId="5" fillId="0" borderId="25" xfId="42" applyFont="1" applyFill="1" applyBorder="1" applyAlignment="1">
      <alignment horizontal="right" vertical="center"/>
    </xf>
    <xf numFmtId="0" fontId="5" fillId="0" borderId="26" xfId="42" applyFont="1" applyFill="1" applyBorder="1" applyAlignment="1">
      <alignment horizontal="right" vertical="center"/>
    </xf>
    <xf numFmtId="0" fontId="7" fillId="0" borderId="15" xfId="42" applyFont="1" applyFill="1" applyBorder="1" applyAlignment="1">
      <alignment horizontal="right" vertical="center"/>
    </xf>
    <xf numFmtId="0" fontId="5" fillId="0" borderId="0" xfId="42" applyFont="1" applyFill="1" applyBorder="1" applyAlignment="1">
      <alignment horizontal="right" vertical="center"/>
    </xf>
    <xf numFmtId="0" fontId="7" fillId="0" borderId="0" xfId="42" applyFont="1" applyFill="1" applyBorder="1" applyAlignment="1">
      <alignment horizontal="right" vertical="center"/>
    </xf>
    <xf numFmtId="3" fontId="7" fillId="0" borderId="15" xfId="42" applyNumberFormat="1" applyFont="1" applyFill="1" applyBorder="1" applyAlignment="1">
      <alignment horizontal="right" vertical="center"/>
    </xf>
    <xf numFmtId="164" fontId="5" fillId="0" borderId="71" xfId="50" applyNumberFormat="1" applyFont="1" applyBorder="1" applyAlignment="1">
      <alignment vertical="center"/>
    </xf>
    <xf numFmtId="3" fontId="7" fillId="0" borderId="11" xfId="42" applyNumberFormat="1" applyFont="1" applyFill="1" applyBorder="1" applyAlignment="1">
      <alignment vertical="center" wrapText="1"/>
    </xf>
    <xf numFmtId="0" fontId="4" fillId="0" borderId="0" xfId="42" applyFont="1" applyFill="1"/>
    <xf numFmtId="3" fontId="5" fillId="0" borderId="35" xfId="26" applyNumberFormat="1" applyFont="1" applyFill="1" applyBorder="1" applyAlignment="1">
      <alignment vertical="center"/>
    </xf>
    <xf numFmtId="3" fontId="7" fillId="0" borderId="65" xfId="42" applyNumberFormat="1" applyFont="1" applyFill="1" applyBorder="1" applyAlignment="1">
      <alignment vertical="center" wrapText="1"/>
    </xf>
    <xf numFmtId="0" fontId="4" fillId="0" borderId="22" xfId="42" applyFill="1" applyBorder="1"/>
    <xf numFmtId="3" fontId="5" fillId="0" borderId="22" xfId="26" applyNumberFormat="1" applyFont="1" applyFill="1" applyBorder="1" applyAlignment="1">
      <alignment horizontal="right" vertical="center"/>
    </xf>
    <xf numFmtId="0" fontId="3" fillId="0" borderId="0" xfId="42" applyFont="1" applyFill="1" applyAlignment="1">
      <alignment horizontal="right"/>
    </xf>
    <xf numFmtId="3" fontId="5" fillId="0" borderId="68" xfId="42" applyNumberFormat="1" applyFont="1" applyFill="1" applyBorder="1" applyAlignment="1">
      <alignment vertical="center"/>
    </xf>
    <xf numFmtId="3" fontId="5" fillId="0" borderId="63" xfId="42" applyNumberFormat="1" applyFont="1" applyFill="1" applyBorder="1" applyAlignment="1">
      <alignment vertical="center"/>
    </xf>
    <xf numFmtId="3" fontId="7" fillId="0" borderId="65" xfId="40" applyNumberFormat="1" applyFont="1" applyFill="1" applyBorder="1" applyAlignment="1">
      <alignment horizontal="right" vertical="center" wrapText="1"/>
    </xf>
    <xf numFmtId="3" fontId="7" fillId="0" borderId="0" xfId="40" applyNumberFormat="1" applyFont="1" applyFill="1" applyBorder="1" applyAlignment="1">
      <alignment horizontal="left" vertical="center" wrapText="1"/>
    </xf>
    <xf numFmtId="3" fontId="7" fillId="0" borderId="0" xfId="42" applyNumberFormat="1" applyFont="1" applyFill="1" applyBorder="1" applyAlignment="1">
      <alignment vertical="center" wrapText="1"/>
    </xf>
    <xf numFmtId="164" fontId="5" fillId="0" borderId="61" xfId="50" applyNumberFormat="1" applyFont="1" applyFill="1" applyBorder="1" applyAlignment="1">
      <alignment horizontal="right" vertical="center"/>
    </xf>
    <xf numFmtId="164" fontId="7" fillId="0" borderId="66" xfId="50" applyNumberFormat="1" applyFont="1" applyFill="1" applyBorder="1" applyAlignment="1">
      <alignment horizontal="right" vertical="center"/>
    </xf>
    <xf numFmtId="164" fontId="5" fillId="0" borderId="10" xfId="50" applyNumberFormat="1" applyFont="1" applyFill="1" applyBorder="1" applyAlignment="1">
      <alignment horizontal="right" vertical="center"/>
    </xf>
    <xf numFmtId="164" fontId="7" fillId="0" borderId="15" xfId="50" applyNumberFormat="1" applyFont="1" applyFill="1" applyBorder="1" applyAlignment="1">
      <alignment horizontal="right" vertical="center"/>
    </xf>
    <xf numFmtId="164" fontId="5" fillId="0" borderId="11" xfId="50" applyNumberFormat="1" applyFont="1" applyFill="1" applyBorder="1" applyAlignment="1">
      <alignment horizontal="right" vertical="center"/>
    </xf>
    <xf numFmtId="164" fontId="7" fillId="0" borderId="47" xfId="50" applyNumberFormat="1" applyFont="1" applyFill="1" applyBorder="1" applyAlignment="1">
      <alignment vertical="center"/>
    </xf>
    <xf numFmtId="164" fontId="7" fillId="0" borderId="0" xfId="50" applyNumberFormat="1" applyFont="1" applyFill="1" applyBorder="1" applyAlignment="1">
      <alignment horizontal="right" vertical="center"/>
    </xf>
    <xf numFmtId="164" fontId="7" fillId="0" borderId="71" xfId="50" applyNumberFormat="1" applyFont="1" applyFill="1" applyBorder="1" applyAlignment="1">
      <alignment horizontal="right" vertical="center"/>
    </xf>
    <xf numFmtId="3" fontId="0" fillId="0" borderId="0" xfId="0" applyNumberFormat="1" applyBorder="1"/>
    <xf numFmtId="3" fontId="7" fillId="0" borderId="65" xfId="41" applyNumberFormat="1" applyFont="1" applyBorder="1" applyAlignment="1">
      <alignment horizontal="right" vertical="center" wrapText="1"/>
    </xf>
    <xf numFmtId="3" fontId="5" fillId="0" borderId="63" xfId="41" applyNumberFormat="1" applyFont="1" applyBorder="1" applyAlignment="1">
      <alignment vertical="center" wrapText="1"/>
    </xf>
    <xf numFmtId="164" fontId="5" fillId="0" borderId="45" xfId="50" applyNumberFormat="1" applyFont="1" applyFill="1" applyBorder="1" applyAlignment="1">
      <alignment vertical="center" wrapText="1"/>
    </xf>
    <xf numFmtId="0" fontId="0" fillId="0" borderId="51" xfId="0" applyBorder="1"/>
    <xf numFmtId="164" fontId="5" fillId="0" borderId="19" xfId="50" applyNumberFormat="1" applyFont="1" applyFill="1" applyBorder="1" applyAlignment="1">
      <alignment vertical="center" wrapText="1"/>
    </xf>
    <xf numFmtId="0" fontId="0" fillId="0" borderId="0" xfId="0" applyFont="1"/>
    <xf numFmtId="3" fontId="52" fillId="0" borderId="53" xfId="41" applyNumberFormat="1" applyFont="1" applyFill="1" applyBorder="1"/>
    <xf numFmtId="3" fontId="50" fillId="0" borderId="53" xfId="41" applyNumberFormat="1" applyFont="1" applyFill="1" applyBorder="1"/>
    <xf numFmtId="3" fontId="9" fillId="0" borderId="10" xfId="42" applyNumberFormat="1" applyFont="1" applyFill="1" applyBorder="1" applyAlignment="1">
      <alignment horizontal="right"/>
    </xf>
    <xf numFmtId="165" fontId="5" fillId="0" borderId="22" xfId="42" applyNumberFormat="1" applyFont="1" applyFill="1" applyBorder="1" applyAlignment="1">
      <alignment horizontal="right"/>
    </xf>
    <xf numFmtId="0" fontId="0" fillId="0" borderId="0" xfId="0" applyFill="1" applyBorder="1" applyAlignment="1">
      <alignment vertical="center"/>
    </xf>
    <xf numFmtId="3" fontId="0" fillId="0" borderId="11" xfId="41" applyNumberFormat="1" applyFont="1" applyFill="1" applyBorder="1" applyAlignment="1">
      <alignment vertical="center"/>
    </xf>
    <xf numFmtId="3" fontId="0" fillId="0" borderId="10" xfId="41" applyNumberFormat="1" applyFont="1" applyFill="1" applyBorder="1" applyAlignment="1">
      <alignment vertical="center"/>
    </xf>
    <xf numFmtId="3" fontId="9" fillId="0" borderId="0" xfId="43" applyNumberFormat="1" applyFont="1" applyFill="1"/>
    <xf numFmtId="0" fontId="39" fillId="0" borderId="13" xfId="44" applyFont="1" applyFill="1" applyBorder="1"/>
    <xf numFmtId="0" fontId="5" fillId="0" borderId="10" xfId="44" applyFont="1" applyFill="1" applyBorder="1"/>
    <xf numFmtId="0" fontId="39" fillId="0" borderId="0" xfId="44" applyFont="1" applyFill="1" applyBorder="1"/>
    <xf numFmtId="3" fontId="41" fillId="0" borderId="0" xfId="44" applyNumberFormat="1" applyFont="1" applyFill="1"/>
    <xf numFmtId="0" fontId="39" fillId="0" borderId="0" xfId="44" applyFont="1" applyFill="1"/>
    <xf numFmtId="164" fontId="53" fillId="0" borderId="11" xfId="50" applyNumberFormat="1" applyFont="1" applyFill="1" applyBorder="1"/>
    <xf numFmtId="0" fontId="15" fillId="0" borderId="13" xfId="44" applyFont="1" applyFill="1" applyBorder="1"/>
    <xf numFmtId="0" fontId="15" fillId="0" borderId="10" xfId="44" applyFont="1" applyFill="1" applyBorder="1" applyAlignment="1">
      <alignment horizontal="left"/>
    </xf>
    <xf numFmtId="0" fontId="41" fillId="0" borderId="0" xfId="44" applyFont="1" applyFill="1" applyBorder="1"/>
    <xf numFmtId="0" fontId="41" fillId="0" borderId="0" xfId="44" applyFont="1" applyFill="1"/>
    <xf numFmtId="0" fontId="15" fillId="0" borderId="10" xfId="44" applyFont="1" applyFill="1" applyBorder="1" applyAlignment="1">
      <alignment wrapText="1"/>
    </xf>
    <xf numFmtId="0" fontId="15" fillId="0" borderId="10" xfId="44" applyFont="1" applyFill="1" applyBorder="1"/>
    <xf numFmtId="3" fontId="15" fillId="0" borderId="25" xfId="50" applyNumberFormat="1" applyFont="1" applyFill="1" applyBorder="1"/>
    <xf numFmtId="0" fontId="48" fillId="0" borderId="13" xfId="44" applyFont="1" applyFill="1" applyBorder="1"/>
    <xf numFmtId="0" fontId="5" fillId="0" borderId="25" xfId="42" applyFont="1" applyFill="1" applyBorder="1" applyAlignment="1">
      <alignment vertical="center"/>
    </xf>
    <xf numFmtId="0" fontId="5" fillId="0" borderId="26" xfId="42" applyFont="1" applyFill="1" applyBorder="1" applyAlignment="1">
      <alignment vertical="center"/>
    </xf>
    <xf numFmtId="3" fontId="5" fillId="0" borderId="10" xfId="42" applyNumberFormat="1" applyFont="1" applyFill="1" applyBorder="1" applyAlignment="1">
      <alignment vertical="center"/>
    </xf>
    <xf numFmtId="0" fontId="3" fillId="0" borderId="76" xfId="42" applyFont="1" applyFill="1" applyBorder="1"/>
    <xf numFmtId="3" fontId="7" fillId="0" borderId="32" xfId="42" applyNumberFormat="1" applyFont="1" applyFill="1" applyBorder="1" applyAlignment="1">
      <alignment horizontal="right" vertical="center" wrapText="1"/>
    </xf>
    <xf numFmtId="3" fontId="5" fillId="0" borderId="17" xfId="50" applyNumberFormat="1" applyFont="1" applyFill="1" applyBorder="1"/>
    <xf numFmtId="3" fontId="5" fillId="0" borderId="25" xfId="41" applyNumberFormat="1" applyFont="1" applyFill="1" applyBorder="1"/>
    <xf numFmtId="3" fontId="9" fillId="0" borderId="25" xfId="41" applyNumberFormat="1" applyFont="1" applyFill="1" applyBorder="1"/>
    <xf numFmtId="3" fontId="0" fillId="0" borderId="10" xfId="0" applyNumberFormat="1" applyFont="1" applyFill="1" applyBorder="1"/>
    <xf numFmtId="3" fontId="50" fillId="0" borderId="11" xfId="41" applyNumberFormat="1" applyFont="1" applyFill="1" applyBorder="1"/>
    <xf numFmtId="3" fontId="8" fillId="0" borderId="22" xfId="41" applyNumberFormat="1" applyFont="1" applyFill="1" applyBorder="1" applyAlignment="1">
      <alignment horizontal="right" vertical="center"/>
    </xf>
    <xf numFmtId="3" fontId="8" fillId="0" borderId="56" xfId="41" applyNumberFormat="1" applyFont="1" applyFill="1" applyBorder="1" applyAlignment="1">
      <alignment horizontal="right" vertical="center"/>
    </xf>
    <xf numFmtId="3" fontId="5" fillId="0" borderId="56" xfId="0" applyNumberFormat="1" applyFont="1" applyFill="1" applyBorder="1"/>
    <xf numFmtId="0" fontId="0" fillId="0" borderId="24" xfId="0" applyBorder="1"/>
    <xf numFmtId="0" fontId="9" fillId="0" borderId="0" xfId="43" applyFont="1" applyBorder="1"/>
    <xf numFmtId="3" fontId="7" fillId="0" borderId="0" xfId="42" applyNumberFormat="1" applyFont="1" applyFill="1" applyAlignment="1">
      <alignment vertical="center"/>
    </xf>
    <xf numFmtId="3" fontId="10" fillId="0" borderId="30" xfId="45" applyNumberFormat="1" applyFont="1" applyBorder="1" applyAlignment="1">
      <alignment vertical="center" wrapText="1"/>
    </xf>
    <xf numFmtId="3" fontId="10" fillId="0" borderId="30" xfId="45" applyNumberFormat="1" applyFont="1" applyBorder="1" applyAlignment="1"/>
    <xf numFmtId="3" fontId="7" fillId="0" borderId="30" xfId="45" applyNumberFormat="1" applyFont="1" applyFill="1" applyBorder="1" applyAlignment="1">
      <alignment vertical="center"/>
    </xf>
    <xf numFmtId="3" fontId="5" fillId="0" borderId="30" xfId="45" applyNumberFormat="1" applyFont="1" applyBorder="1" applyAlignment="1"/>
    <xf numFmtId="3" fontId="5" fillId="0" borderId="30" xfId="45" applyNumberFormat="1" applyFont="1" applyBorder="1"/>
    <xf numFmtId="3" fontId="5" fillId="0" borderId="30" xfId="26" applyNumberFormat="1" applyFont="1" applyBorder="1" applyAlignment="1">
      <alignment horizontal="right"/>
    </xf>
    <xf numFmtId="0" fontId="0" fillId="0" borderId="24" xfId="42" applyFont="1" applyFill="1" applyBorder="1"/>
    <xf numFmtId="3" fontId="5" fillId="0" borderId="30" xfId="42" applyNumberFormat="1" applyFont="1" applyBorder="1"/>
    <xf numFmtId="0" fontId="5" fillId="0" borderId="0" xfId="0" applyFont="1" applyBorder="1"/>
    <xf numFmtId="0" fontId="42" fillId="0" borderId="23" xfId="44" applyFont="1" applyFill="1" applyBorder="1"/>
    <xf numFmtId="3" fontId="7" fillId="0" borderId="17" xfId="42" applyNumberFormat="1" applyFont="1" applyFill="1" applyBorder="1" applyAlignment="1">
      <alignment horizontal="center" vertical="center" wrapText="1"/>
    </xf>
    <xf numFmtId="0" fontId="7" fillId="0" borderId="0" xfId="42" applyFont="1" applyFill="1" applyBorder="1" applyAlignment="1">
      <alignment horizontal="center" vertical="center" wrapText="1"/>
    </xf>
    <xf numFmtId="3" fontId="5" fillId="0" borderId="48" xfId="41" applyNumberFormat="1" applyFont="1" applyFill="1" applyBorder="1" applyAlignment="1">
      <alignment horizontal="right" vertical="center"/>
    </xf>
    <xf numFmtId="0" fontId="4" fillId="0" borderId="34" xfId="42" applyFill="1" applyBorder="1"/>
    <xf numFmtId="164" fontId="53" fillId="0" borderId="35" xfId="50" applyNumberFormat="1" applyFont="1" applyFill="1" applyBorder="1"/>
    <xf numFmtId="164" fontId="53" fillId="0" borderId="10" xfId="50" applyNumberFormat="1" applyFont="1" applyFill="1" applyBorder="1"/>
    <xf numFmtId="3" fontId="5" fillId="0" borderId="22" xfId="42" applyNumberFormat="1" applyFont="1" applyFill="1" applyBorder="1"/>
    <xf numFmtId="3" fontId="5" fillId="0" borderId="44" xfId="42" applyNumberFormat="1" applyFont="1" applyFill="1" applyBorder="1" applyAlignment="1">
      <alignment vertical="center"/>
    </xf>
    <xf numFmtId="3" fontId="7" fillId="0" borderId="36" xfId="42" applyNumberFormat="1" applyFont="1" applyFill="1" applyBorder="1" applyAlignment="1">
      <alignment horizontal="center"/>
    </xf>
    <xf numFmtId="0" fontId="7" fillId="0" borderId="36" xfId="42" applyFont="1" applyFill="1" applyBorder="1"/>
    <xf numFmtId="164" fontId="7" fillId="0" borderId="36" xfId="50" applyNumberFormat="1" applyFont="1" applyFill="1" applyBorder="1"/>
    <xf numFmtId="164" fontId="7" fillId="0" borderId="46" xfId="50" applyNumberFormat="1" applyFont="1" applyFill="1" applyBorder="1"/>
    <xf numFmtId="164" fontId="5" fillId="0" borderId="27" xfId="50" applyNumberFormat="1" applyFont="1" applyBorder="1" applyAlignment="1">
      <alignment vertical="center"/>
    </xf>
    <xf numFmtId="164" fontId="15" fillId="0" borderId="19" xfId="50" applyNumberFormat="1" applyFont="1" applyFill="1" applyBorder="1"/>
    <xf numFmtId="0" fontId="5" fillId="0" borderId="0" xfId="42" applyFont="1" applyAlignment="1">
      <alignment horizontal="right" vertical="top"/>
    </xf>
    <xf numFmtId="0" fontId="5" fillId="0" borderId="0" xfId="42" applyFont="1" applyAlignment="1">
      <alignment horizontal="right" vertical="center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 vertical="center"/>
    </xf>
    <xf numFmtId="164" fontId="5" fillId="0" borderId="11" xfId="50" applyNumberFormat="1" applyFont="1" applyFill="1" applyBorder="1" applyAlignment="1">
      <alignment vertical="center" wrapText="1"/>
    </xf>
    <xf numFmtId="164" fontId="5" fillId="0" borderId="77" xfId="50" applyNumberFormat="1" applyFont="1" applyFill="1" applyBorder="1" applyAlignment="1">
      <alignment vertical="center" wrapText="1"/>
    </xf>
    <xf numFmtId="3" fontId="5" fillId="0" borderId="10" xfId="41" applyNumberFormat="1" applyFont="1" applyFill="1" applyBorder="1" applyAlignment="1">
      <alignment horizontal="left" vertical="center" wrapText="1"/>
    </xf>
    <xf numFmtId="3" fontId="13" fillId="0" borderId="32" xfId="41" applyNumberFormat="1" applyFont="1" applyFill="1" applyBorder="1" applyAlignment="1">
      <alignment horizontal="right" vertical="center" wrapText="1"/>
    </xf>
    <xf numFmtId="3" fontId="13" fillId="0" borderId="32" xfId="41" applyNumberFormat="1" applyFont="1" applyFill="1" applyBorder="1" applyAlignment="1">
      <alignment horizontal="left" vertical="center" wrapText="1"/>
    </xf>
    <xf numFmtId="3" fontId="7" fillId="0" borderId="32" xfId="41" applyNumberFormat="1" applyFont="1" applyFill="1" applyBorder="1" applyAlignment="1">
      <alignment vertical="center"/>
    </xf>
    <xf numFmtId="3" fontId="7" fillId="0" borderId="42" xfId="41" applyNumberFormat="1" applyFont="1" applyFill="1" applyBorder="1" applyAlignment="1">
      <alignment vertical="center"/>
    </xf>
    <xf numFmtId="164" fontId="7" fillId="0" borderId="32" xfId="50" applyNumberFormat="1" applyFont="1" applyFill="1" applyBorder="1" applyAlignment="1">
      <alignment vertical="center"/>
    </xf>
    <xf numFmtId="164" fontId="7" fillId="0" borderId="60" xfId="50" applyNumberFormat="1" applyFont="1" applyFill="1" applyBorder="1" applyAlignment="1">
      <alignment vertical="center"/>
    </xf>
    <xf numFmtId="0" fontId="5" fillId="0" borderId="40" xfId="41" applyFont="1" applyFill="1" applyBorder="1" applyAlignment="1">
      <alignment horizontal="center" vertical="center"/>
    </xf>
    <xf numFmtId="0" fontId="5" fillId="0" borderId="37" xfId="41" applyFont="1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13" fillId="0" borderId="37" xfId="41" applyFont="1" applyFill="1" applyBorder="1" applyAlignment="1">
      <alignment horizontal="center" vertical="center" wrapText="1"/>
    </xf>
    <xf numFmtId="0" fontId="13" fillId="0" borderId="37" xfId="41" applyFont="1" applyFill="1" applyBorder="1" applyAlignment="1">
      <alignment horizontal="center" vertical="center"/>
    </xf>
    <xf numFmtId="0" fontId="13" fillId="0" borderId="78" xfId="41" applyFont="1" applyFill="1" applyBorder="1" applyAlignment="1">
      <alignment horizontal="center" vertical="center"/>
    </xf>
    <xf numFmtId="0" fontId="13" fillId="0" borderId="24" xfId="41" applyFont="1" applyFill="1" applyBorder="1" applyAlignment="1">
      <alignment horizontal="center" vertical="center"/>
    </xf>
    <xf numFmtId="0" fontId="5" fillId="0" borderId="13" xfId="41" applyFont="1" applyFill="1" applyBorder="1" applyAlignment="1">
      <alignment vertical="center"/>
    </xf>
    <xf numFmtId="164" fontId="5" fillId="0" borderId="18" xfId="50" applyNumberFormat="1" applyFont="1" applyFill="1" applyBorder="1" applyAlignment="1">
      <alignment vertical="center"/>
    </xf>
    <xf numFmtId="0" fontId="13" fillId="0" borderId="13" xfId="41" applyFont="1" applyFill="1" applyBorder="1" applyAlignment="1">
      <alignment horizontal="left" vertical="center" wrapText="1"/>
    </xf>
    <xf numFmtId="164" fontId="13" fillId="0" borderId="18" xfId="50" applyNumberFormat="1" applyFont="1" applyFill="1" applyBorder="1" applyAlignment="1">
      <alignment vertical="center"/>
    </xf>
    <xf numFmtId="164" fontId="3" fillId="0" borderId="18" xfId="50" applyNumberFormat="1" applyFont="1" applyFill="1" applyBorder="1" applyAlignment="1">
      <alignment vertical="center"/>
    </xf>
    <xf numFmtId="0" fontId="5" fillId="0" borderId="13" xfId="41" applyFont="1" applyFill="1" applyBorder="1" applyAlignment="1">
      <alignment horizontal="left" vertical="center" wrapText="1"/>
    </xf>
    <xf numFmtId="0" fontId="5" fillId="0" borderId="21" xfId="41" applyFont="1" applyFill="1" applyBorder="1" applyAlignment="1">
      <alignment horizontal="left" vertical="center" wrapText="1"/>
    </xf>
    <xf numFmtId="3" fontId="5" fillId="0" borderId="22" xfId="41" applyNumberFormat="1" applyFont="1" applyFill="1" applyBorder="1" applyAlignment="1">
      <alignment horizontal="left" vertical="center" wrapText="1"/>
    </xf>
    <xf numFmtId="3" fontId="5" fillId="0" borderId="22" xfId="41" applyNumberFormat="1" applyFont="1" applyFill="1" applyBorder="1" applyAlignment="1">
      <alignment horizontal="right" vertical="center" wrapText="1"/>
    </xf>
    <xf numFmtId="0" fontId="7" fillId="0" borderId="22" xfId="0" applyFont="1" applyFill="1" applyBorder="1" applyAlignment="1">
      <alignment vertical="center"/>
    </xf>
    <xf numFmtId="3" fontId="5" fillId="0" borderId="22" xfId="41" applyNumberFormat="1" applyFont="1" applyFill="1" applyBorder="1" applyAlignment="1">
      <alignment vertical="center"/>
    </xf>
    <xf numFmtId="164" fontId="5" fillId="0" borderId="22" xfId="50" applyNumberFormat="1" applyFont="1" applyFill="1" applyBorder="1" applyAlignment="1">
      <alignment vertical="center"/>
    </xf>
    <xf numFmtId="164" fontId="5" fillId="0" borderId="43" xfId="50" applyNumberFormat="1" applyFont="1" applyFill="1" applyBorder="1" applyAlignment="1">
      <alignment vertical="center"/>
    </xf>
    <xf numFmtId="0" fontId="5" fillId="0" borderId="16" xfId="41" applyFont="1" applyFill="1" applyBorder="1" applyAlignment="1">
      <alignment vertical="center"/>
    </xf>
    <xf numFmtId="3" fontId="0" fillId="0" borderId="11" xfId="0" applyNumberFormat="1" applyFont="1" applyFill="1" applyBorder="1"/>
    <xf numFmtId="164" fontId="5" fillId="0" borderId="19" xfId="50" applyNumberFormat="1" applyFont="1" applyFill="1" applyBorder="1" applyAlignment="1">
      <alignment vertical="center"/>
    </xf>
    <xf numFmtId="3" fontId="5" fillId="0" borderId="28" xfId="44" applyNumberFormat="1" applyFont="1" applyFill="1" applyBorder="1"/>
    <xf numFmtId="164" fontId="15" fillId="0" borderId="28" xfId="50" applyNumberFormat="1" applyFont="1" applyFill="1" applyBorder="1"/>
    <xf numFmtId="0" fontId="39" fillId="0" borderId="76" xfId="44" applyFont="1" applyFill="1" applyBorder="1"/>
    <xf numFmtId="164" fontId="15" fillId="0" borderId="76" xfId="50" applyNumberFormat="1" applyFont="1" applyFill="1" applyBorder="1"/>
    <xf numFmtId="164" fontId="39" fillId="0" borderId="70" xfId="50" applyNumberFormat="1" applyFont="1" applyFill="1" applyBorder="1"/>
    <xf numFmtId="3" fontId="16" fillId="0" borderId="15" xfId="50" applyNumberFormat="1" applyFont="1" applyFill="1" applyBorder="1" applyAlignment="1">
      <alignment horizontal="right"/>
    </xf>
    <xf numFmtId="164" fontId="50" fillId="0" borderId="18" xfId="50" applyNumberFormat="1" applyFont="1" applyFill="1" applyBorder="1" applyAlignment="1">
      <alignment vertical="center" wrapText="1"/>
    </xf>
    <xf numFmtId="164" fontId="50" fillId="0" borderId="39" xfId="50" applyNumberFormat="1" applyFont="1" applyFill="1" applyBorder="1" applyAlignment="1">
      <alignment vertical="center" wrapText="1"/>
    </xf>
    <xf numFmtId="164" fontId="8" fillId="0" borderId="18" xfId="50" applyNumberFormat="1" applyFont="1" applyFill="1" applyBorder="1" applyAlignment="1">
      <alignment horizontal="right" vertical="center"/>
    </xf>
    <xf numFmtId="164" fontId="7" fillId="0" borderId="20" xfId="50" applyNumberFormat="1" applyFont="1" applyBorder="1" applyAlignment="1">
      <alignment horizontal="right" vertical="center" wrapText="1"/>
    </xf>
    <xf numFmtId="164" fontId="8" fillId="0" borderId="20" xfId="50" applyNumberFormat="1" applyFont="1" applyFill="1" applyBorder="1" applyAlignment="1">
      <alignment vertical="center" wrapText="1"/>
    </xf>
    <xf numFmtId="164" fontId="5" fillId="0" borderId="20" xfId="50" applyNumberFormat="1" applyFont="1" applyFill="1" applyBorder="1" applyAlignment="1">
      <alignment vertical="center" wrapText="1"/>
    </xf>
    <xf numFmtId="164" fontId="52" fillId="0" borderId="43" xfId="50" applyNumberFormat="1" applyFont="1" applyFill="1" applyBorder="1" applyAlignment="1">
      <alignment vertical="center" wrapText="1"/>
    </xf>
    <xf numFmtId="164" fontId="52" fillId="0" borderId="39" xfId="50" applyNumberFormat="1" applyFont="1" applyFill="1" applyBorder="1"/>
    <xf numFmtId="164" fontId="50" fillId="0" borderId="39" xfId="50" applyNumberFormat="1" applyFont="1" applyFill="1" applyBorder="1"/>
    <xf numFmtId="164" fontId="9" fillId="0" borderId="18" xfId="50" applyNumberFormat="1" applyFont="1" applyFill="1" applyBorder="1"/>
    <xf numFmtId="164" fontId="50" fillId="0" borderId="20" xfId="50" applyNumberFormat="1" applyFont="1" applyFill="1" applyBorder="1"/>
    <xf numFmtId="164" fontId="13" fillId="0" borderId="20" xfId="50" applyNumberFormat="1" applyFont="1" applyFill="1" applyBorder="1" applyAlignment="1">
      <alignment horizontal="right" vertical="center"/>
    </xf>
    <xf numFmtId="3" fontId="13" fillId="0" borderId="32" xfId="45" applyNumberFormat="1" applyFont="1" applyBorder="1" applyAlignment="1">
      <alignment vertical="center"/>
    </xf>
    <xf numFmtId="3" fontId="13" fillId="0" borderId="15" xfId="45" applyNumberFormat="1" applyFont="1" applyBorder="1" applyAlignment="1">
      <alignment vertical="center"/>
    </xf>
    <xf numFmtId="164" fontId="13" fillId="0" borderId="46" xfId="50" applyNumberFormat="1" applyFont="1" applyBorder="1" applyAlignment="1">
      <alignment vertical="center"/>
    </xf>
    <xf numFmtId="164" fontId="13" fillId="0" borderId="20" xfId="50" applyNumberFormat="1" applyFont="1" applyBorder="1" applyAlignment="1">
      <alignment vertical="center"/>
    </xf>
    <xf numFmtId="3" fontId="13" fillId="0" borderId="10" xfId="41" applyNumberFormat="1" applyFont="1" applyFill="1" applyBorder="1" applyAlignment="1">
      <alignment vertical="center"/>
    </xf>
    <xf numFmtId="3" fontId="7" fillId="0" borderId="22" xfId="42" applyNumberFormat="1" applyFont="1" applyFill="1" applyBorder="1" applyAlignment="1">
      <alignment horizontal="center" vertical="center" wrapText="1"/>
    </xf>
    <xf numFmtId="3" fontId="7" fillId="0" borderId="17" xfId="42" applyNumberFormat="1" applyFont="1" applyFill="1" applyBorder="1" applyAlignment="1">
      <alignment horizontal="center" vertical="center" wrapText="1"/>
    </xf>
    <xf numFmtId="3" fontId="7" fillId="0" borderId="10" xfId="42" applyNumberFormat="1" applyFont="1" applyFill="1" applyBorder="1" applyAlignment="1">
      <alignment horizontal="center" vertical="center" wrapText="1"/>
    </xf>
    <xf numFmtId="3" fontId="7" fillId="0" borderId="32" xfId="42" applyNumberFormat="1" applyFont="1" applyFill="1" applyBorder="1" applyAlignment="1">
      <alignment horizontal="center" vertical="center" wrapText="1"/>
    </xf>
    <xf numFmtId="3" fontId="7" fillId="0" borderId="42" xfId="42" applyNumberFormat="1" applyFont="1" applyFill="1" applyBorder="1" applyAlignment="1">
      <alignment horizontal="center" vertical="center" wrapText="1"/>
    </xf>
    <xf numFmtId="0" fontId="52" fillId="0" borderId="0" xfId="0" applyFont="1" applyFill="1"/>
    <xf numFmtId="0" fontId="52" fillId="0" borderId="13" xfId="41" applyFont="1" applyFill="1" applyBorder="1" applyAlignment="1">
      <alignment vertical="center" wrapText="1"/>
    </xf>
    <xf numFmtId="3" fontId="52" fillId="0" borderId="10" xfId="41" applyNumberFormat="1" applyFont="1" applyFill="1" applyBorder="1"/>
    <xf numFmtId="3" fontId="52" fillId="0" borderId="11" xfId="41" applyNumberFormat="1" applyFont="1" applyFill="1" applyBorder="1"/>
    <xf numFmtId="164" fontId="52" fillId="0" borderId="10" xfId="50" applyNumberFormat="1" applyFont="1" applyFill="1" applyBorder="1"/>
    <xf numFmtId="3" fontId="52" fillId="0" borderId="0" xfId="0" applyNumberFormat="1" applyFont="1" applyFill="1"/>
    <xf numFmtId="3" fontId="9" fillId="0" borderId="53" xfId="41" applyNumberFormat="1" applyFont="1" applyFill="1" applyBorder="1"/>
    <xf numFmtId="3" fontId="52" fillId="0" borderId="10" xfId="50" applyNumberFormat="1" applyFont="1" applyFill="1" applyBorder="1" applyAlignment="1">
      <alignment vertical="center"/>
    </xf>
    <xf numFmtId="164" fontId="52" fillId="0" borderId="10" xfId="50" applyNumberFormat="1" applyFont="1" applyFill="1" applyBorder="1" applyAlignment="1">
      <alignment vertical="center"/>
    </xf>
    <xf numFmtId="0" fontId="50" fillId="0" borderId="0" xfId="0" applyFont="1" applyFill="1"/>
    <xf numFmtId="0" fontId="50" fillId="0" borderId="13" xfId="41" applyFont="1" applyFill="1" applyBorder="1" applyAlignment="1">
      <alignment vertical="center" wrapText="1"/>
    </xf>
    <xf numFmtId="3" fontId="50" fillId="0" borderId="10" xfId="26" applyNumberFormat="1" applyFont="1" applyFill="1" applyBorder="1" applyAlignment="1">
      <alignment vertical="center"/>
    </xf>
    <xf numFmtId="164" fontId="50" fillId="0" borderId="10" xfId="50" applyNumberFormat="1" applyFont="1" applyFill="1" applyBorder="1" applyAlignment="1">
      <alignment vertical="center"/>
    </xf>
    <xf numFmtId="3" fontId="50" fillId="0" borderId="0" xfId="0" applyNumberFormat="1" applyFont="1" applyFill="1"/>
    <xf numFmtId="3" fontId="50" fillId="0" borderId="25" xfId="26" applyNumberFormat="1" applyFont="1" applyFill="1" applyBorder="1" applyAlignment="1">
      <alignment vertical="center"/>
    </xf>
    <xf numFmtId="0" fontId="47" fillId="0" borderId="0" xfId="0" applyFont="1" applyFill="1"/>
    <xf numFmtId="164" fontId="9" fillId="0" borderId="39" xfId="50" applyNumberFormat="1" applyFont="1" applyFill="1" applyBorder="1"/>
    <xf numFmtId="164" fontId="9" fillId="0" borderId="43" xfId="50" applyNumberFormat="1" applyFont="1" applyFill="1" applyBorder="1"/>
    <xf numFmtId="0" fontId="13" fillId="0" borderId="14" xfId="41" applyFont="1" applyFill="1" applyBorder="1" applyAlignment="1">
      <alignment vertical="center" wrapText="1"/>
    </xf>
    <xf numFmtId="3" fontId="13" fillId="0" borderId="15" xfId="26" applyNumberFormat="1" applyFont="1" applyFill="1" applyBorder="1" applyAlignment="1">
      <alignment vertical="center"/>
    </xf>
    <xf numFmtId="164" fontId="13" fillId="0" borderId="15" xfId="50" applyNumberFormat="1" applyFont="1" applyFill="1" applyBorder="1" applyAlignment="1">
      <alignment vertical="center"/>
    </xf>
    <xf numFmtId="164" fontId="13" fillId="0" borderId="27" xfId="50" applyNumberFormat="1" applyFont="1" applyFill="1" applyBorder="1"/>
    <xf numFmtId="164" fontId="13" fillId="0" borderId="20" xfId="50" applyNumberFormat="1" applyFont="1" applyFill="1" applyBorder="1"/>
    <xf numFmtId="3" fontId="50" fillId="0" borderId="16" xfId="41" applyNumberFormat="1" applyFont="1" applyFill="1" applyBorder="1" applyAlignment="1">
      <alignment vertical="center" wrapText="1"/>
    </xf>
    <xf numFmtId="3" fontId="50" fillId="0" borderId="11" xfId="50" applyNumberFormat="1" applyFont="1" applyFill="1" applyBorder="1" applyAlignment="1">
      <alignment vertical="center"/>
    </xf>
    <xf numFmtId="164" fontId="50" fillId="0" borderId="11" xfId="50" applyNumberFormat="1" applyFont="1" applyFill="1" applyBorder="1" applyAlignment="1">
      <alignment vertical="center"/>
    </xf>
    <xf numFmtId="3" fontId="13" fillId="0" borderId="14" xfId="41" applyNumberFormat="1" applyFont="1" applyFill="1" applyBorder="1" applyAlignment="1">
      <alignment vertical="center" wrapText="1"/>
    </xf>
    <xf numFmtId="3" fontId="13" fillId="0" borderId="65" xfId="41" applyNumberFormat="1" applyFont="1" applyFill="1" applyBorder="1" applyAlignment="1">
      <alignment vertical="center" wrapText="1"/>
    </xf>
    <xf numFmtId="0" fontId="13" fillId="0" borderId="82" xfId="41" applyFont="1" applyFill="1" applyBorder="1" applyAlignment="1">
      <alignment horizontal="center" vertical="center"/>
    </xf>
    <xf numFmtId="0" fontId="13" fillId="0" borderId="40" xfId="41" applyFont="1" applyFill="1" applyBorder="1" applyAlignment="1">
      <alignment horizontal="center" vertical="center"/>
    </xf>
    <xf numFmtId="0" fontId="13" fillId="0" borderId="14" xfId="41" applyFont="1" applyFill="1" applyBorder="1" applyAlignment="1">
      <alignment horizontal="left" vertical="center" wrapText="1"/>
    </xf>
    <xf numFmtId="0" fontId="7" fillId="0" borderId="16" xfId="0" applyFont="1" applyFill="1" applyBorder="1" applyAlignment="1">
      <alignment vertical="center"/>
    </xf>
    <xf numFmtId="0" fontId="13" fillId="0" borderId="14" xfId="41" applyFont="1" applyFill="1" applyBorder="1" applyAlignment="1">
      <alignment vertical="center"/>
    </xf>
    <xf numFmtId="3" fontId="9" fillId="0" borderId="0" xfId="42" applyNumberFormat="1" applyFont="1" applyFill="1"/>
    <xf numFmtId="3" fontId="13" fillId="0" borderId="29" xfId="42" applyNumberFormat="1" applyFont="1" applyFill="1" applyBorder="1" applyAlignment="1">
      <alignment vertical="center"/>
    </xf>
    <xf numFmtId="3" fontId="13" fillId="0" borderId="35" xfId="42" applyNumberFormat="1" applyFont="1" applyFill="1" applyBorder="1" applyAlignment="1">
      <alignment horizontal="center" vertical="center"/>
    </xf>
    <xf numFmtId="3" fontId="13" fillId="0" borderId="35" xfId="42" applyNumberFormat="1" applyFont="1" applyFill="1" applyBorder="1" applyAlignment="1">
      <alignment horizontal="right" vertical="center"/>
    </xf>
    <xf numFmtId="3" fontId="13" fillId="0" borderId="35" xfId="27" applyNumberFormat="1" applyFont="1" applyFill="1" applyBorder="1" applyAlignment="1" applyProtection="1">
      <alignment vertical="center"/>
      <protection locked="0"/>
    </xf>
    <xf numFmtId="164" fontId="13" fillId="0" borderId="52" xfId="50" applyNumberFormat="1" applyFont="1" applyFill="1" applyBorder="1" applyAlignment="1" applyProtection="1">
      <alignment vertical="center"/>
      <protection locked="0"/>
    </xf>
    <xf numFmtId="164" fontId="13" fillId="0" borderId="77" xfId="50" applyNumberFormat="1" applyFont="1" applyFill="1" applyBorder="1" applyAlignment="1" applyProtection="1">
      <alignment vertical="center"/>
      <protection locked="0"/>
    </xf>
    <xf numFmtId="3" fontId="13" fillId="0" borderId="44" xfId="42" applyNumberFormat="1" applyFont="1" applyFill="1" applyBorder="1"/>
    <xf numFmtId="3" fontId="13" fillId="0" borderId="36" xfId="42" applyNumberFormat="1" applyFont="1" applyFill="1" applyBorder="1"/>
    <xf numFmtId="3" fontId="13" fillId="0" borderId="36" xfId="42" applyNumberFormat="1" applyFont="1" applyFill="1" applyBorder="1" applyAlignment="1">
      <alignment horizontal="right"/>
    </xf>
    <xf numFmtId="164" fontId="13" fillId="0" borderId="36" xfId="50" applyNumberFormat="1" applyFont="1" applyFill="1" applyBorder="1"/>
    <xf numFmtId="164" fontId="13" fillId="0" borderId="46" xfId="50" applyNumberFormat="1" applyFont="1" applyFill="1" applyBorder="1"/>
    <xf numFmtId="0" fontId="49" fillId="0" borderId="10" xfId="44" applyFont="1" applyFill="1" applyBorder="1"/>
    <xf numFmtId="0" fontId="17" fillId="0" borderId="0" xfId="42" applyFont="1" applyAlignment="1">
      <alignment horizontal="center"/>
    </xf>
    <xf numFmtId="0" fontId="17" fillId="0" borderId="0" xfId="42" applyFont="1" applyAlignment="1">
      <alignment horizontal="center" wrapText="1"/>
    </xf>
    <xf numFmtId="0" fontId="16" fillId="0" borderId="0" xfId="0" applyFont="1" applyFill="1" applyAlignment="1">
      <alignment horizontal="center" wrapText="1"/>
    </xf>
    <xf numFmtId="0" fontId="16" fillId="0" borderId="0" xfId="0" applyFont="1" applyFill="1" applyAlignment="1">
      <alignment horizontal="center"/>
    </xf>
    <xf numFmtId="3" fontId="7" fillId="0" borderId="46" xfId="42" applyNumberFormat="1" applyFont="1" applyFill="1" applyBorder="1" applyAlignment="1">
      <alignment horizontal="center" vertical="center" wrapText="1"/>
    </xf>
    <xf numFmtId="3" fontId="7" fillId="0" borderId="18" xfId="42" applyNumberFormat="1" applyFont="1" applyFill="1" applyBorder="1" applyAlignment="1">
      <alignment horizontal="center" vertical="center" wrapText="1"/>
    </xf>
    <xf numFmtId="3" fontId="7" fillId="0" borderId="34" xfId="42" applyNumberFormat="1" applyFont="1" applyFill="1" applyBorder="1" applyAlignment="1">
      <alignment horizontal="center" vertical="center" wrapText="1"/>
    </xf>
    <xf numFmtId="3" fontId="7" fillId="0" borderId="35" xfId="42" applyNumberFormat="1" applyFont="1" applyFill="1" applyBorder="1" applyAlignment="1">
      <alignment horizontal="center" vertical="center" wrapText="1"/>
    </xf>
    <xf numFmtId="3" fontId="7" fillId="0" borderId="44" xfId="42" applyNumberFormat="1" applyFont="1" applyFill="1" applyBorder="1" applyAlignment="1">
      <alignment horizontal="center" vertical="center"/>
    </xf>
    <xf numFmtId="3" fontId="7" fillId="0" borderId="13" xfId="42" applyNumberFormat="1" applyFont="1" applyFill="1" applyBorder="1" applyAlignment="1">
      <alignment horizontal="center" vertical="center"/>
    </xf>
    <xf numFmtId="3" fontId="7" fillId="0" borderId="36" xfId="42" applyNumberFormat="1" applyFont="1" applyFill="1" applyBorder="1" applyAlignment="1">
      <alignment horizontal="center" vertical="center" wrapText="1"/>
    </xf>
    <xf numFmtId="3" fontId="7" fillId="0" borderId="10" xfId="42" applyNumberFormat="1" applyFont="1" applyFill="1" applyBorder="1" applyAlignment="1">
      <alignment horizontal="center" vertical="center" wrapText="1"/>
    </xf>
    <xf numFmtId="3" fontId="7" fillId="0" borderId="55" xfId="42" applyNumberFormat="1" applyFont="1" applyFill="1" applyBorder="1" applyAlignment="1">
      <alignment horizontal="center" vertical="center" wrapText="1"/>
    </xf>
    <xf numFmtId="3" fontId="7" fillId="0" borderId="25" xfId="42" applyNumberFormat="1" applyFont="1" applyFill="1" applyBorder="1" applyAlignment="1">
      <alignment horizontal="center" vertical="center" wrapText="1"/>
    </xf>
    <xf numFmtId="3" fontId="7" fillId="0" borderId="11" xfId="42" applyNumberFormat="1" applyFont="1" applyFill="1" applyBorder="1" applyAlignment="1">
      <alignment horizontal="center" vertical="center" wrapText="1"/>
    </xf>
    <xf numFmtId="3" fontId="6" fillId="0" borderId="0" xfId="42" applyNumberFormat="1" applyFont="1" applyAlignment="1">
      <alignment horizontal="center"/>
    </xf>
    <xf numFmtId="0" fontId="6" fillId="0" borderId="0" xfId="42" applyFont="1" applyBorder="1" applyAlignment="1">
      <alignment horizontal="center"/>
    </xf>
    <xf numFmtId="3" fontId="11" fillId="0" borderId="46" xfId="42" applyNumberFormat="1" applyFont="1" applyFill="1" applyBorder="1" applyAlignment="1">
      <alignment horizontal="center" vertical="center" wrapText="1"/>
    </xf>
    <xf numFmtId="3" fontId="11" fillId="0" borderId="43" xfId="42" applyNumberFormat="1" applyFont="1" applyFill="1" applyBorder="1" applyAlignment="1">
      <alignment horizontal="center" vertical="center" wrapText="1"/>
    </xf>
    <xf numFmtId="3" fontId="7" fillId="0" borderId="36" xfId="42" applyNumberFormat="1" applyFont="1" applyBorder="1" applyAlignment="1">
      <alignment horizontal="center" vertical="center" wrapText="1"/>
    </xf>
    <xf numFmtId="3" fontId="7" fillId="0" borderId="22" xfId="42" applyNumberFormat="1" applyFont="1" applyBorder="1" applyAlignment="1">
      <alignment horizontal="center" vertical="center" wrapText="1"/>
    </xf>
    <xf numFmtId="3" fontId="7" fillId="0" borderId="22" xfId="42" applyNumberFormat="1" applyFont="1" applyFill="1" applyBorder="1" applyAlignment="1">
      <alignment horizontal="center" vertical="center" wrapText="1"/>
    </xf>
    <xf numFmtId="3" fontId="15" fillId="0" borderId="44" xfId="41" applyNumberFormat="1" applyFont="1" applyBorder="1" applyAlignment="1">
      <alignment horizontal="center" vertical="center"/>
    </xf>
    <xf numFmtId="3" fontId="15" fillId="0" borderId="12" xfId="41" applyNumberFormat="1" applyFont="1" applyBorder="1" applyAlignment="1">
      <alignment horizontal="center" vertical="center"/>
    </xf>
    <xf numFmtId="3" fontId="7" fillId="0" borderId="17" xfId="42" applyNumberFormat="1" applyFont="1" applyFill="1" applyBorder="1" applyAlignment="1">
      <alignment horizontal="center" vertical="center" wrapText="1"/>
    </xf>
    <xf numFmtId="3" fontId="15" fillId="0" borderId="21" xfId="41" applyNumberFormat="1" applyFont="1" applyBorder="1" applyAlignment="1">
      <alignment horizontal="center" vertical="center"/>
    </xf>
    <xf numFmtId="3" fontId="7" fillId="0" borderId="48" xfId="42" applyNumberFormat="1" applyFont="1" applyFill="1" applyBorder="1" applyAlignment="1">
      <alignment horizontal="center" vertical="center" wrapText="1"/>
    </xf>
    <xf numFmtId="3" fontId="7" fillId="0" borderId="51" xfId="42" applyNumberFormat="1" applyFont="1" applyFill="1" applyBorder="1" applyAlignment="1">
      <alignment horizontal="center" vertical="center" wrapText="1"/>
    </xf>
    <xf numFmtId="3" fontId="7" fillId="0" borderId="49" xfId="42" applyNumberFormat="1" applyFont="1" applyFill="1" applyBorder="1" applyAlignment="1">
      <alignment horizontal="center" vertical="center" wrapText="1"/>
    </xf>
    <xf numFmtId="3" fontId="7" fillId="0" borderId="34" xfId="41" applyNumberFormat="1" applyFont="1" applyBorder="1" applyAlignment="1">
      <alignment horizontal="center" vertical="center" wrapText="1"/>
    </xf>
    <xf numFmtId="3" fontId="7" fillId="0" borderId="32" xfId="41" applyNumberFormat="1" applyFont="1" applyBorder="1" applyAlignment="1">
      <alignment horizontal="center" vertical="center" wrapText="1"/>
    </xf>
    <xf numFmtId="3" fontId="7" fillId="0" borderId="36" xfId="41" applyNumberFormat="1" applyFont="1" applyBorder="1" applyAlignment="1">
      <alignment horizontal="center" vertical="center" wrapText="1"/>
    </xf>
    <xf numFmtId="3" fontId="7" fillId="0" borderId="22" xfId="41" applyNumberFormat="1" applyFont="1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/>
    </xf>
    <xf numFmtId="3" fontId="11" fillId="0" borderId="67" xfId="42" applyNumberFormat="1" applyFont="1" applyFill="1" applyBorder="1" applyAlignment="1">
      <alignment horizontal="center" vertical="center" wrapText="1"/>
    </xf>
    <xf numFmtId="3" fontId="11" fillId="0" borderId="70" xfId="42" applyNumberFormat="1" applyFont="1" applyFill="1" applyBorder="1" applyAlignment="1">
      <alignment horizontal="center" vertical="center" wrapText="1"/>
    </xf>
    <xf numFmtId="0" fontId="6" fillId="0" borderId="0" xfId="42" applyFont="1" applyFill="1" applyBorder="1" applyAlignment="1">
      <alignment horizontal="center"/>
    </xf>
    <xf numFmtId="3" fontId="6" fillId="0" borderId="0" xfId="42" applyNumberFormat="1" applyFont="1" applyFill="1" applyBorder="1" applyAlignment="1">
      <alignment horizontal="center"/>
    </xf>
    <xf numFmtId="0" fontId="7" fillId="0" borderId="44" xfId="41" applyFont="1" applyFill="1" applyBorder="1" applyAlignment="1">
      <alignment horizontal="center" vertical="center" wrapText="1"/>
    </xf>
    <xf numFmtId="0" fontId="7" fillId="0" borderId="21" xfId="41" applyFont="1" applyFill="1" applyBorder="1" applyAlignment="1">
      <alignment horizontal="center" vertical="center" wrapText="1"/>
    </xf>
    <xf numFmtId="3" fontId="7" fillId="0" borderId="32" xfId="42" applyNumberFormat="1" applyFont="1" applyFill="1" applyBorder="1" applyAlignment="1">
      <alignment horizontal="center" vertical="center" wrapText="1"/>
    </xf>
    <xf numFmtId="0" fontId="7" fillId="0" borderId="55" xfId="42" applyNumberFormat="1" applyFont="1" applyFill="1" applyBorder="1" applyAlignment="1">
      <alignment horizontal="center" vertical="center" wrapText="1"/>
    </xf>
    <xf numFmtId="0" fontId="7" fillId="0" borderId="57" xfId="42" applyNumberFormat="1" applyFont="1" applyFill="1" applyBorder="1" applyAlignment="1">
      <alignment horizontal="center" vertical="center" wrapText="1"/>
    </xf>
    <xf numFmtId="0" fontId="7" fillId="0" borderId="58" xfId="42" applyNumberFormat="1" applyFont="1" applyFill="1" applyBorder="1" applyAlignment="1">
      <alignment horizontal="center" vertical="center" wrapText="1"/>
    </xf>
    <xf numFmtId="3" fontId="15" fillId="0" borderId="34" xfId="41" applyNumberFormat="1" applyFont="1" applyBorder="1" applyAlignment="1">
      <alignment horizontal="center" vertical="center" wrapText="1"/>
    </xf>
    <xf numFmtId="3" fontId="15" fillId="0" borderId="32" xfId="41" applyNumberFormat="1" applyFont="1" applyBorder="1" applyAlignment="1">
      <alignment horizontal="center" vertical="center" wrapText="1"/>
    </xf>
    <xf numFmtId="164" fontId="46" fillId="0" borderId="46" xfId="50" applyNumberFormat="1" applyFont="1" applyFill="1" applyBorder="1" applyAlignment="1">
      <alignment horizontal="center" vertical="center" wrapText="1"/>
    </xf>
    <xf numFmtId="164" fontId="46" fillId="0" borderId="43" xfId="50" applyNumberFormat="1" applyFont="1" applyFill="1" applyBorder="1" applyAlignment="1">
      <alignment horizontal="center" vertical="center" wrapText="1"/>
    </xf>
    <xf numFmtId="0" fontId="6" fillId="0" borderId="0" xfId="42" applyFont="1" applyFill="1" applyAlignment="1">
      <alignment horizontal="center" vertical="center"/>
    </xf>
    <xf numFmtId="3" fontId="6" fillId="0" borderId="0" xfId="42" applyNumberFormat="1" applyFont="1" applyFill="1" applyBorder="1" applyAlignment="1">
      <alignment horizontal="center" vertical="center"/>
    </xf>
    <xf numFmtId="164" fontId="7" fillId="0" borderId="36" xfId="50" applyNumberFormat="1" applyFont="1" applyFill="1" applyBorder="1" applyAlignment="1">
      <alignment horizontal="center" vertical="center" wrapText="1"/>
    </xf>
    <xf numFmtId="164" fontId="7" fillId="0" borderId="22" xfId="50" applyNumberFormat="1" applyFont="1" applyFill="1" applyBorder="1" applyAlignment="1">
      <alignment horizontal="center" vertical="center" wrapText="1"/>
    </xf>
    <xf numFmtId="0" fontId="7" fillId="0" borderId="41" xfId="41" applyFont="1" applyFill="1" applyBorder="1" applyAlignment="1">
      <alignment horizontal="center" vertical="center" wrapText="1"/>
    </xf>
    <xf numFmtId="0" fontId="7" fillId="0" borderId="38" xfId="41" applyFont="1" applyFill="1" applyBorder="1" applyAlignment="1">
      <alignment horizontal="center" vertical="center" wrapText="1"/>
    </xf>
    <xf numFmtId="3" fontId="7" fillId="0" borderId="36" xfId="41" applyNumberFormat="1" applyFont="1" applyFill="1" applyBorder="1" applyAlignment="1">
      <alignment horizontal="center" vertical="center" wrapText="1"/>
    </xf>
    <xf numFmtId="3" fontId="7" fillId="0" borderId="22" xfId="41" applyNumberFormat="1" applyFont="1" applyFill="1" applyBorder="1" applyAlignment="1">
      <alignment horizontal="center" vertical="center" wrapText="1"/>
    </xf>
    <xf numFmtId="3" fontId="16" fillId="0" borderId="0" xfId="42" applyNumberFormat="1" applyFont="1" applyFill="1" applyAlignment="1">
      <alignment horizontal="center"/>
    </xf>
    <xf numFmtId="3" fontId="7" fillId="0" borderId="23" xfId="42" applyNumberFormat="1" applyFont="1" applyFill="1" applyBorder="1" applyAlignment="1">
      <alignment horizontal="center" vertical="center" wrapText="1"/>
    </xf>
    <xf numFmtId="3" fontId="7" fillId="0" borderId="54" xfId="42" applyNumberFormat="1" applyFont="1" applyFill="1" applyBorder="1" applyAlignment="1">
      <alignment horizontal="center" vertical="center" wrapText="1"/>
    </xf>
    <xf numFmtId="3" fontId="7" fillId="0" borderId="52" xfId="42" applyNumberFormat="1" applyFont="1" applyFill="1" applyBorder="1" applyAlignment="1">
      <alignment horizontal="center" vertical="center" wrapText="1"/>
    </xf>
    <xf numFmtId="3" fontId="7" fillId="0" borderId="12" xfId="42" applyNumberFormat="1" applyFont="1" applyFill="1" applyBorder="1" applyAlignment="1">
      <alignment horizontal="center" vertical="center"/>
    </xf>
    <xf numFmtId="0" fontId="16" fillId="0" borderId="0" xfId="45" applyFont="1" applyBorder="1" applyAlignment="1">
      <alignment horizontal="center" vertical="center"/>
    </xf>
    <xf numFmtId="3" fontId="16" fillId="0" borderId="0" xfId="45" applyNumberFormat="1" applyFont="1" applyBorder="1" applyAlignment="1">
      <alignment horizontal="center" vertical="center"/>
    </xf>
    <xf numFmtId="3" fontId="5" fillId="24" borderId="48" xfId="45" applyNumberFormat="1" applyFont="1" applyFill="1" applyBorder="1" applyAlignment="1">
      <alignment horizontal="center" vertical="center"/>
    </xf>
    <xf numFmtId="3" fontId="5" fillId="24" borderId="51" xfId="45" applyNumberFormat="1" applyFont="1" applyFill="1" applyBorder="1" applyAlignment="1">
      <alignment horizontal="center" vertical="center"/>
    </xf>
    <xf numFmtId="3" fontId="5" fillId="24" borderId="49" xfId="45" applyNumberFormat="1" applyFont="1" applyFill="1" applyBorder="1" applyAlignment="1">
      <alignment horizontal="center" vertical="center"/>
    </xf>
    <xf numFmtId="3" fontId="5" fillId="24" borderId="52" xfId="45" applyNumberFormat="1" applyFont="1" applyFill="1" applyBorder="1" applyAlignment="1">
      <alignment horizontal="center" vertical="center"/>
    </xf>
    <xf numFmtId="3" fontId="5" fillId="24" borderId="0" xfId="45" applyNumberFormat="1" applyFont="1" applyFill="1" applyBorder="1" applyAlignment="1">
      <alignment horizontal="center" vertical="center"/>
    </xf>
    <xf numFmtId="3" fontId="5" fillId="24" borderId="69" xfId="45" applyNumberFormat="1" applyFont="1" applyFill="1" applyBorder="1" applyAlignment="1">
      <alignment horizontal="center" vertical="center"/>
    </xf>
    <xf numFmtId="3" fontId="5" fillId="24" borderId="42" xfId="45" applyNumberFormat="1" applyFont="1" applyFill="1" applyBorder="1" applyAlignment="1">
      <alignment horizontal="center" vertical="center"/>
    </xf>
    <xf numFmtId="3" fontId="5" fillId="24" borderId="30" xfId="45" applyNumberFormat="1" applyFont="1" applyFill="1" applyBorder="1" applyAlignment="1">
      <alignment horizontal="center" vertical="center"/>
    </xf>
    <xf numFmtId="3" fontId="5" fillId="24" borderId="50" xfId="45" applyNumberFormat="1" applyFont="1" applyFill="1" applyBorder="1" applyAlignment="1">
      <alignment horizontal="center" vertical="center"/>
    </xf>
    <xf numFmtId="3" fontId="7" fillId="0" borderId="10" xfId="41" applyNumberFormat="1" applyFont="1" applyBorder="1" applyAlignment="1">
      <alignment horizontal="center" vertical="center" wrapText="1"/>
    </xf>
    <xf numFmtId="3" fontId="13" fillId="0" borderId="17" xfId="45" applyNumberFormat="1" applyFont="1" applyBorder="1" applyAlignment="1">
      <alignment horizontal="center" vertical="center" wrapText="1"/>
    </xf>
    <xf numFmtId="3" fontId="13" fillId="0" borderId="32" xfId="45" applyNumberFormat="1" applyFont="1" applyBorder="1" applyAlignment="1">
      <alignment horizontal="center" vertical="center" wrapText="1"/>
    </xf>
    <xf numFmtId="3" fontId="7" fillId="0" borderId="44" xfId="26" applyNumberFormat="1" applyFont="1" applyBorder="1" applyAlignment="1">
      <alignment horizontal="left" vertical="center" wrapText="1"/>
    </xf>
    <xf numFmtId="3" fontId="7" fillId="0" borderId="13" xfId="26" applyNumberFormat="1" applyFont="1" applyBorder="1" applyAlignment="1">
      <alignment horizontal="left" vertical="center" wrapText="1"/>
    </xf>
    <xf numFmtId="3" fontId="7" fillId="0" borderId="21" xfId="26" applyNumberFormat="1" applyFont="1" applyBorder="1" applyAlignment="1">
      <alignment horizontal="left" vertical="center" wrapText="1"/>
    </xf>
    <xf numFmtId="3" fontId="7" fillId="0" borderId="11" xfId="41" applyNumberFormat="1" applyFont="1" applyBorder="1" applyAlignment="1">
      <alignment horizontal="center" vertical="center" wrapText="1"/>
    </xf>
    <xf numFmtId="3" fontId="7" fillId="0" borderId="35" xfId="41" applyNumberFormat="1" applyFont="1" applyBorder="1" applyAlignment="1">
      <alignment horizontal="center" vertical="center" wrapText="1"/>
    </xf>
    <xf numFmtId="3" fontId="7" fillId="0" borderId="55" xfId="26" applyNumberFormat="1" applyFont="1" applyBorder="1" applyAlignment="1">
      <alignment horizontal="center" vertical="center" wrapText="1"/>
    </xf>
    <xf numFmtId="3" fontId="7" fillId="0" borderId="57" xfId="26" applyNumberFormat="1" applyFont="1" applyBorder="1" applyAlignment="1">
      <alignment horizontal="center" vertical="center" wrapText="1"/>
    </xf>
    <xf numFmtId="3" fontId="7" fillId="0" borderId="58" xfId="26" applyNumberFormat="1" applyFont="1" applyBorder="1" applyAlignment="1">
      <alignment horizontal="center" vertical="center" wrapText="1"/>
    </xf>
    <xf numFmtId="3" fontId="7" fillId="0" borderId="17" xfId="26" applyNumberFormat="1" applyFont="1" applyBorder="1" applyAlignment="1">
      <alignment horizontal="center" vertical="center" wrapText="1"/>
    </xf>
    <xf numFmtId="3" fontId="7" fillId="0" borderId="32" xfId="26" applyNumberFormat="1" applyFont="1" applyBorder="1" applyAlignment="1">
      <alignment horizontal="center" vertical="center" wrapText="1"/>
    </xf>
    <xf numFmtId="3" fontId="7" fillId="0" borderId="67" xfId="26" applyNumberFormat="1" applyFont="1" applyBorder="1" applyAlignment="1">
      <alignment horizontal="center" vertical="center" wrapText="1"/>
    </xf>
    <xf numFmtId="3" fontId="7" fillId="0" borderId="19" xfId="42" applyNumberFormat="1" applyFont="1" applyFill="1" applyBorder="1" applyAlignment="1">
      <alignment horizontal="center" vertical="center" wrapText="1"/>
    </xf>
    <xf numFmtId="3" fontId="16" fillId="0" borderId="0" xfId="42" applyNumberFormat="1" applyFont="1" applyAlignment="1">
      <alignment horizontal="center"/>
    </xf>
    <xf numFmtId="3" fontId="7" fillId="0" borderId="67" xfId="42" applyNumberFormat="1" applyFont="1" applyFill="1" applyBorder="1" applyAlignment="1">
      <alignment horizontal="center" vertical="center" wrapText="1"/>
    </xf>
    <xf numFmtId="3" fontId="7" fillId="0" borderId="62" xfId="42" applyNumberFormat="1" applyFont="1" applyFill="1" applyBorder="1" applyAlignment="1">
      <alignment horizontal="center" vertical="center" wrapText="1"/>
    </xf>
    <xf numFmtId="0" fontId="7" fillId="0" borderId="35" xfId="42" applyFont="1" applyBorder="1" applyAlignment="1">
      <alignment horizontal="center" vertical="center" wrapText="1"/>
    </xf>
    <xf numFmtId="0" fontId="7" fillId="0" borderId="32" xfId="42" applyFont="1" applyBorder="1" applyAlignment="1">
      <alignment horizontal="center" vertical="center"/>
    </xf>
    <xf numFmtId="3" fontId="5" fillId="0" borderId="44" xfId="42" applyNumberFormat="1" applyFont="1" applyBorder="1" applyAlignment="1">
      <alignment horizontal="center" vertical="center" wrapText="1"/>
    </xf>
    <xf numFmtId="3" fontId="5" fillId="0" borderId="21" xfId="42" applyNumberFormat="1" applyFont="1" applyBorder="1" applyAlignment="1">
      <alignment horizontal="center" vertical="center" wrapText="1"/>
    </xf>
    <xf numFmtId="0" fontId="16" fillId="0" borderId="0" xfId="42" applyFont="1" applyFill="1" applyAlignment="1">
      <alignment horizontal="center"/>
    </xf>
    <xf numFmtId="3" fontId="16" fillId="0" borderId="0" xfId="42" applyNumberFormat="1" applyFont="1" applyFill="1" applyBorder="1" applyAlignment="1">
      <alignment horizontal="center" vertical="center" wrapText="1"/>
    </xf>
    <xf numFmtId="3" fontId="7" fillId="0" borderId="73" xfId="42" applyNumberFormat="1" applyFont="1" applyFill="1" applyBorder="1" applyAlignment="1">
      <alignment horizontal="center" vertical="center" wrapText="1"/>
    </xf>
    <xf numFmtId="3" fontId="7" fillId="0" borderId="74" xfId="42" applyNumberFormat="1" applyFont="1" applyFill="1" applyBorder="1" applyAlignment="1">
      <alignment horizontal="center" vertical="center" wrapText="1"/>
    </xf>
    <xf numFmtId="3" fontId="7" fillId="0" borderId="75" xfId="42" applyNumberFormat="1" applyFont="1" applyFill="1" applyBorder="1" applyAlignment="1">
      <alignment horizontal="center" vertical="center" wrapText="1"/>
    </xf>
    <xf numFmtId="0" fontId="16" fillId="0" borderId="41" xfId="42" applyFont="1" applyFill="1" applyBorder="1" applyAlignment="1">
      <alignment horizontal="center" vertical="center"/>
    </xf>
    <xf numFmtId="0" fontId="16" fillId="0" borderId="37" xfId="42" applyFont="1" applyFill="1" applyBorder="1" applyAlignment="1">
      <alignment horizontal="center" vertical="center"/>
    </xf>
    <xf numFmtId="0" fontId="16" fillId="0" borderId="38" xfId="42" applyFont="1" applyFill="1" applyBorder="1" applyAlignment="1">
      <alignment horizontal="center" vertical="center"/>
    </xf>
    <xf numFmtId="3" fontId="7" fillId="0" borderId="80" xfId="42" applyNumberFormat="1" applyFont="1" applyFill="1" applyBorder="1" applyAlignment="1">
      <alignment horizontal="center" vertical="center" wrapText="1"/>
    </xf>
    <xf numFmtId="3" fontId="7" fillId="0" borderId="81" xfId="42" applyNumberFormat="1" applyFont="1" applyFill="1" applyBorder="1" applyAlignment="1">
      <alignment horizontal="center" vertical="center" wrapText="1"/>
    </xf>
    <xf numFmtId="0" fontId="7" fillId="0" borderId="80" xfId="42" applyFont="1" applyFill="1" applyBorder="1" applyAlignment="1">
      <alignment horizontal="center" vertical="center" wrapText="1"/>
    </xf>
    <xf numFmtId="0" fontId="7" fillId="0" borderId="79" xfId="42" applyFont="1" applyFill="1" applyBorder="1" applyAlignment="1">
      <alignment horizontal="center" vertical="center" wrapText="1"/>
    </xf>
    <xf numFmtId="0" fontId="7" fillId="0" borderId="81" xfId="42" applyFont="1" applyFill="1" applyBorder="1" applyAlignment="1">
      <alignment horizontal="center" vertical="center" wrapText="1"/>
    </xf>
    <xf numFmtId="3" fontId="7" fillId="0" borderId="79" xfId="42" applyNumberFormat="1" applyFont="1" applyFill="1" applyBorder="1" applyAlignment="1">
      <alignment horizontal="center" vertical="center" wrapText="1"/>
    </xf>
    <xf numFmtId="3" fontId="7" fillId="0" borderId="45" xfId="42" applyNumberFormat="1" applyFont="1" applyFill="1" applyBorder="1" applyAlignment="1">
      <alignment horizontal="center" vertical="center" wrapText="1"/>
    </xf>
    <xf numFmtId="3" fontId="7" fillId="0" borderId="33" xfId="42" applyNumberFormat="1" applyFont="1" applyFill="1" applyBorder="1" applyAlignment="1">
      <alignment horizontal="center" vertical="center" wrapText="1"/>
    </xf>
    <xf numFmtId="0" fontId="16" fillId="0" borderId="0" xfId="42" applyFont="1" applyFill="1" applyAlignment="1">
      <alignment horizontal="center" vertical="center" wrapText="1"/>
    </xf>
    <xf numFmtId="3" fontId="16" fillId="0" borderId="0" xfId="42" applyNumberFormat="1" applyFont="1" applyFill="1" applyAlignment="1">
      <alignment horizontal="center" vertical="center" wrapText="1"/>
    </xf>
    <xf numFmtId="3" fontId="7" fillId="0" borderId="42" xfId="42" applyNumberFormat="1" applyFont="1" applyFill="1" applyBorder="1" applyAlignment="1">
      <alignment horizontal="center" vertical="center" wrapText="1"/>
    </xf>
    <xf numFmtId="0" fontId="7" fillId="0" borderId="44" xfId="42" applyFont="1" applyFill="1" applyBorder="1" applyAlignment="1">
      <alignment horizontal="center" vertical="center"/>
    </xf>
    <xf numFmtId="0" fontId="7" fillId="0" borderId="21" xfId="42" applyFont="1" applyFill="1" applyBorder="1" applyAlignment="1">
      <alignment horizontal="center" vertical="center"/>
    </xf>
    <xf numFmtId="3" fontId="16" fillId="0" borderId="0" xfId="42" applyNumberFormat="1" applyFont="1" applyAlignment="1">
      <alignment horizontal="center" vertical="center"/>
    </xf>
    <xf numFmtId="0" fontId="15" fillId="0" borderId="44" xfId="44" applyFont="1" applyBorder="1" applyAlignment="1">
      <alignment horizontal="center" vertical="center"/>
    </xf>
    <xf numFmtId="0" fontId="15" fillId="0" borderId="36" xfId="44" applyFont="1" applyBorder="1" applyAlignment="1">
      <alignment horizontal="center" vertical="center"/>
    </xf>
    <xf numFmtId="0" fontId="15" fillId="0" borderId="12" xfId="44" applyFont="1" applyBorder="1" applyAlignment="1">
      <alignment horizontal="center" vertical="center"/>
    </xf>
    <xf numFmtId="0" fontId="15" fillId="0" borderId="17" xfId="44" applyFont="1" applyBorder="1" applyAlignment="1">
      <alignment horizontal="center" vertical="center"/>
    </xf>
  </cellXfs>
  <cellStyles count="55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40% - 1. jelölőszín" xfId="7"/>
    <cellStyle name="40% - 2. jelölőszín" xfId="8"/>
    <cellStyle name="40% - 3. jelölőszín" xfId="9"/>
    <cellStyle name="40% - 4. jelölőszín" xfId="10"/>
    <cellStyle name="40% - 5. jelölőszín" xfId="11"/>
    <cellStyle name="40% - 6. jelölőszín" xfId="12"/>
    <cellStyle name="60% - 1. jelölőszín" xfId="13"/>
    <cellStyle name="60% - 2. jelölőszín" xfId="14"/>
    <cellStyle name="60% - 3. jelölőszín" xfId="15"/>
    <cellStyle name="60% - 4. jelölőszín" xfId="16"/>
    <cellStyle name="60% - 5. jelölőszín" xfId="17"/>
    <cellStyle name="60% - 6. jelölőszín" xfId="18"/>
    <cellStyle name="Bevitel" xfId="19"/>
    <cellStyle name="Cím" xfId="20"/>
    <cellStyle name="Címsor 1" xfId="21"/>
    <cellStyle name="Címsor 2" xfId="22"/>
    <cellStyle name="Címsor 3" xfId="23"/>
    <cellStyle name="Címsor 4" xfId="24"/>
    <cellStyle name="Ellenőrzőcella" xfId="25"/>
    <cellStyle name="Ezres" xfId="26" builtinId="3"/>
    <cellStyle name="Ezres [0]" xfId="27" builtinId="6"/>
    <cellStyle name="Figyelmeztetés" xfId="28"/>
    <cellStyle name="Hivatkozott cella" xfId="29"/>
    <cellStyle name="Jegyzet" xfId="30"/>
    <cellStyle name="Jelölőszín (1)" xfId="31"/>
    <cellStyle name="Jelölőszín (2)" xfId="32"/>
    <cellStyle name="Jelölőszín (3)" xfId="33"/>
    <cellStyle name="Jelölőszín (4)" xfId="34"/>
    <cellStyle name="Jelölőszín (5)" xfId="35"/>
    <cellStyle name="Jelölőszín (6)" xfId="36"/>
    <cellStyle name="Jó" xfId="37"/>
    <cellStyle name="kb" xfId="51"/>
    <cellStyle name="Kimenet" xfId="38"/>
    <cellStyle name="Magyarázó szöveg" xfId="39"/>
    <cellStyle name="nem biztos" xfId="52"/>
    <cellStyle name="Normál" xfId="0" builtinId="0"/>
    <cellStyle name="Normál 2" xfId="53"/>
    <cellStyle name="Normál 3" xfId="54"/>
    <cellStyle name="Normál_2001.01.09" xfId="40"/>
    <cellStyle name="Normál_2001.01.17." xfId="41"/>
    <cellStyle name="Normál_2001évi előzetes" xfId="42"/>
    <cellStyle name="Normál_2013-11tábla_építési-terv-2" xfId="43"/>
    <cellStyle name="Normál_Főösszesítő2004" xfId="44"/>
    <cellStyle name="Normál_RTö.2000.09" xfId="45"/>
    <cellStyle name="Összesen" xfId="46"/>
    <cellStyle name="Rossz" xfId="47"/>
    <cellStyle name="Semleges" xfId="48"/>
    <cellStyle name="Számítás" xfId="49"/>
    <cellStyle name="Százalék" xfId="50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ZSUZSA\2000.09\terv2000\TERV99\9806KTG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rbas\kozos\ZSUZSA\terv2000\TERV99\9806KTG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ZSUZSA/terv2000/TERV99/9806KT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rbas\kozos\ZSUZSA\2000.09\terv2000\TERV99\9806KT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ZSUZSA\2000.09\9912\9912\TERV99\9806KT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ZSUZSA\9912\TERV99\9806KT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ZSUZSA/2000.09/terv2000/TERV99/9806KTG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ZSUZSA\terv2000\terv99\TERV99\9806KT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rbas\kozos\ZSUZSA\terv2000\terv99\TERV99\9806KTG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ZSUZSA/terv2000/terv99/TERV99/9806KTG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ZSUZSA\terv2000\TERV99\9806KT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06 első lap"/>
      <sheetName val="Fürdő"/>
      <sheetName val="Szhely víz"/>
      <sheetName val="Kőszeg üm"/>
      <sheetName val="Vasvári üm"/>
      <sheetName val="Körmendi üm"/>
      <sheetName val="Szentgotthárdi üm"/>
      <sheetName val="Csatornamü üm"/>
      <sheetName val="Üzemm.össz."/>
      <sheetName val="Gép-, és Vizm.jav."/>
      <sheetName val="Villamos üzem"/>
      <sheetName val="Mics"/>
      <sheetName val="Diszp,Szolg.O.MICS"/>
      <sheetName val="Szolgátatási  Ig össz"/>
      <sheetName val="Fejl. Ig."/>
      <sheetName val="Össz."/>
      <sheetName val="Szhely-Kg"/>
      <sheetName val="Porpác"/>
      <sheetName val="Vát"/>
      <sheetName val="Ikervár"/>
      <sheetName val="Velem"/>
      <sheetName val="Bozsok"/>
      <sheetName val="Csepreg"/>
      <sheetName val="T.liget"/>
      <sheetName val="S.k.kút"/>
      <sheetName val="Tömörd"/>
      <sheetName val="Rlak"/>
      <sheetName val="Szeleste"/>
      <sheetName val="Hegyfalu"/>
      <sheetName val="Urai.újf."/>
      <sheetName val="Nagysim."/>
      <sheetName val="Mersevát"/>
      <sheetName val="Kenyeri"/>
      <sheetName val="Mesteri"/>
      <sheetName val="Offa"/>
      <sheetName val="Vönöck"/>
      <sheetName val="Gérce"/>
      <sheetName val="Pápo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>
        <row r="4">
          <cell r="A4" t="str">
            <v>MEGNEVEZÉS</v>
          </cell>
          <cell r="B4" t="str">
            <v>Labor költségei</v>
          </cell>
          <cell r="C4" t="str">
            <v>Vízmintázók költsége</v>
          </cell>
          <cell r="D4" t="str">
            <v>Gépjármüvek költségei</v>
          </cell>
          <cell r="E4" t="str">
            <v>Közp.üzemek irányitási ktg</v>
          </cell>
          <cell r="F4" t="str">
            <v>Tech.-és minőségell. Oszt össz.</v>
          </cell>
          <cell r="G4" t="str">
            <v>Müszaki O.  kp. irányitás</v>
          </cell>
          <cell r="H4" t="str">
            <v>Fejlesztési Ig.-hoz tartozó összesen</v>
          </cell>
        </row>
        <row r="5">
          <cell r="A5" t="str">
            <v>ANYAGKÖLTSÉG összesen</v>
          </cell>
          <cell r="B5">
            <v>668185</v>
          </cell>
          <cell r="C5">
            <v>12503</v>
          </cell>
          <cell r="D5">
            <v>688</v>
          </cell>
          <cell r="E5">
            <v>82895</v>
          </cell>
          <cell r="F5">
            <v>764271</v>
          </cell>
          <cell r="G5">
            <v>120787</v>
          </cell>
          <cell r="H5">
            <v>885058</v>
          </cell>
        </row>
        <row r="6">
          <cell r="A6" t="str">
            <v>1.1. Közvetlen anyag</v>
          </cell>
          <cell r="B6">
            <v>512840</v>
          </cell>
          <cell r="C6">
            <v>12503</v>
          </cell>
          <cell r="E6">
            <v>0</v>
          </cell>
          <cell r="F6">
            <v>525343</v>
          </cell>
          <cell r="G6">
            <v>25126</v>
          </cell>
          <cell r="H6">
            <v>550469</v>
          </cell>
        </row>
        <row r="7">
          <cell r="A7" t="str">
            <v>1.2.Fenntartás anyag</v>
          </cell>
          <cell r="B7">
            <v>155345</v>
          </cell>
          <cell r="D7">
            <v>688</v>
          </cell>
          <cell r="F7">
            <v>156033</v>
          </cell>
          <cell r="H7">
            <v>156033</v>
          </cell>
        </row>
        <row r="8">
          <cell r="A8" t="str">
            <v>1.3. Nyomtatvány</v>
          </cell>
          <cell r="E8">
            <v>82895</v>
          </cell>
          <cell r="F8">
            <v>82895</v>
          </cell>
          <cell r="G8">
            <v>95661</v>
          </cell>
          <cell r="H8">
            <v>178556</v>
          </cell>
        </row>
        <row r="9">
          <cell r="A9" t="str">
            <v>VILLAMOS ENERGIA</v>
          </cell>
          <cell r="B9">
            <v>135094</v>
          </cell>
          <cell r="E9">
            <v>0</v>
          </cell>
          <cell r="F9">
            <v>135094</v>
          </cell>
          <cell r="G9">
            <v>0</v>
          </cell>
          <cell r="H9">
            <v>135094</v>
          </cell>
        </row>
        <row r="10">
          <cell r="A10" t="str">
            <v>ÜZEM- ÉS FÜTŐANYAG összesen</v>
          </cell>
          <cell r="B10">
            <v>0</v>
          </cell>
          <cell r="C10">
            <v>0</v>
          </cell>
          <cell r="D10">
            <v>181909</v>
          </cell>
          <cell r="E10">
            <v>0</v>
          </cell>
          <cell r="F10">
            <v>181909</v>
          </cell>
          <cell r="G10">
            <v>0</v>
          </cell>
          <cell r="H10">
            <v>181909</v>
          </cell>
        </row>
        <row r="11">
          <cell r="A11" t="str">
            <v>3.1. Benzin, gázolaj, fütőa.</v>
          </cell>
          <cell r="B11">
            <v>0</v>
          </cell>
          <cell r="C11">
            <v>0</v>
          </cell>
          <cell r="D11">
            <v>181909</v>
          </cell>
          <cell r="F11">
            <v>181909</v>
          </cell>
          <cell r="H11">
            <v>181909</v>
          </cell>
        </row>
        <row r="12">
          <cell r="A12" t="str">
            <v>3.2. Földgáz</v>
          </cell>
          <cell r="F12">
            <v>0</v>
          </cell>
          <cell r="H12">
            <v>0</v>
          </cell>
        </row>
        <row r="13">
          <cell r="A13" t="str">
            <v>BÉRKÖLTSÉG és TB. járulék össz</v>
          </cell>
          <cell r="B13">
            <v>6364622</v>
          </cell>
          <cell r="C13">
            <v>1792353</v>
          </cell>
          <cell r="D13">
            <v>252186</v>
          </cell>
          <cell r="E13">
            <v>4808314</v>
          </cell>
          <cell r="F13">
            <v>13217475</v>
          </cell>
          <cell r="G13">
            <v>3777618</v>
          </cell>
          <cell r="H13">
            <v>16995093</v>
          </cell>
        </row>
        <row r="14">
          <cell r="A14" t="str">
            <v>4.1. Bérköltség</v>
          </cell>
          <cell r="B14">
            <v>4431125</v>
          </cell>
          <cell r="C14">
            <v>1242582</v>
          </cell>
          <cell r="D14">
            <v>181429</v>
          </cell>
          <cell r="E14">
            <v>3363677</v>
          </cell>
          <cell r="F14">
            <v>9218813</v>
          </cell>
          <cell r="G14">
            <v>2648759</v>
          </cell>
          <cell r="H14">
            <v>11867572</v>
          </cell>
        </row>
        <row r="15">
          <cell r="A15" t="str">
            <v>4.2. Bérek járulékai</v>
          </cell>
          <cell r="B15">
            <v>1933497</v>
          </cell>
          <cell r="C15">
            <v>549771</v>
          </cell>
          <cell r="D15">
            <v>70757</v>
          </cell>
          <cell r="E15">
            <v>1444637</v>
          </cell>
          <cell r="F15">
            <v>3998662</v>
          </cell>
          <cell r="G15">
            <v>1128859</v>
          </cell>
          <cell r="H15">
            <v>5127521</v>
          </cell>
        </row>
        <row r="16">
          <cell r="A16" t="str">
            <v>ÉRTÉKCSÖKKENÉSI LEIRÁS össz.</v>
          </cell>
          <cell r="B16">
            <v>2273857</v>
          </cell>
          <cell r="C16">
            <v>61132</v>
          </cell>
          <cell r="D16">
            <v>203514</v>
          </cell>
          <cell r="E16">
            <v>17295</v>
          </cell>
          <cell r="F16">
            <v>2555798</v>
          </cell>
          <cell r="G16">
            <v>49628</v>
          </cell>
          <cell r="H16">
            <v>2605426</v>
          </cell>
        </row>
        <row r="17">
          <cell r="A17" t="str">
            <v>5.1. Tervszerinti écs.</v>
          </cell>
          <cell r="B17">
            <v>2143894</v>
          </cell>
          <cell r="C17">
            <v>48083</v>
          </cell>
          <cell r="D17">
            <v>203514</v>
          </cell>
          <cell r="E17">
            <v>17295</v>
          </cell>
          <cell r="F17">
            <v>2412786</v>
          </cell>
          <cell r="G17">
            <v>49628</v>
          </cell>
          <cell r="H17">
            <v>2462414</v>
          </cell>
        </row>
        <row r="18">
          <cell r="A18" t="str">
            <v>5.2. Kis értékü tárgyi eszköz</v>
          </cell>
          <cell r="B18">
            <v>129963</v>
          </cell>
          <cell r="C18">
            <v>13049</v>
          </cell>
          <cell r="D18">
            <v>0</v>
          </cell>
          <cell r="E18">
            <v>0</v>
          </cell>
          <cell r="F18">
            <v>143012</v>
          </cell>
          <cell r="G18">
            <v>0</v>
          </cell>
          <cell r="H18">
            <v>143012</v>
          </cell>
        </row>
        <row r="19">
          <cell r="A19" t="str">
            <v>5.3. Terven felüli écs.</v>
          </cell>
          <cell r="F19">
            <v>0</v>
          </cell>
          <cell r="H19">
            <v>0</v>
          </cell>
        </row>
        <row r="20">
          <cell r="A20" t="str">
            <v>ANYAGJELLEGÜ SZOLGÁLTATÁS össz</v>
          </cell>
          <cell r="B20">
            <v>166349</v>
          </cell>
          <cell r="C20">
            <v>0</v>
          </cell>
          <cell r="D20">
            <v>74477</v>
          </cell>
          <cell r="E20">
            <v>5815</v>
          </cell>
          <cell r="F20">
            <v>246641</v>
          </cell>
          <cell r="G20">
            <v>38623</v>
          </cell>
          <cell r="H20">
            <v>285264</v>
          </cell>
        </row>
        <row r="21">
          <cell r="A21" t="str">
            <v>6.1. Posta, telefon</v>
          </cell>
          <cell r="E21">
            <v>404</v>
          </cell>
          <cell r="F21">
            <v>404</v>
          </cell>
          <cell r="G21">
            <v>16957</v>
          </cell>
          <cell r="H21">
            <v>17361</v>
          </cell>
        </row>
        <row r="22">
          <cell r="A22" t="str">
            <v>6.2. Idegen szállitás</v>
          </cell>
          <cell r="B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A23" t="str">
            <v>6.3. Idegen javitás</v>
          </cell>
          <cell r="B23">
            <v>162647</v>
          </cell>
          <cell r="C23">
            <v>0</v>
          </cell>
          <cell r="D23">
            <v>74477</v>
          </cell>
          <cell r="E23">
            <v>0</v>
          </cell>
          <cell r="F23">
            <v>237124</v>
          </cell>
          <cell r="G23">
            <v>0</v>
          </cell>
          <cell r="H23">
            <v>237124</v>
          </cell>
        </row>
        <row r="24">
          <cell r="A24" t="str">
            <v>6.4. Szennyviziszap száll.dep,</v>
          </cell>
          <cell r="F24">
            <v>0</v>
          </cell>
          <cell r="H24">
            <v>0</v>
          </cell>
        </row>
        <row r="25">
          <cell r="A25" t="str">
            <v>6.5. Szennyviztiszt.bérmunka d</v>
          </cell>
          <cell r="F25">
            <v>0</v>
          </cell>
          <cell r="H25">
            <v>0</v>
          </cell>
        </row>
        <row r="26">
          <cell r="A26" t="str">
            <v>6.6. Egyéb anyag jellegü</v>
          </cell>
          <cell r="B26">
            <v>3702</v>
          </cell>
          <cell r="C26">
            <v>0</v>
          </cell>
          <cell r="E26">
            <v>5411</v>
          </cell>
          <cell r="F26">
            <v>9113</v>
          </cell>
          <cell r="G26">
            <v>21666</v>
          </cell>
          <cell r="H26">
            <v>30779</v>
          </cell>
        </row>
        <row r="27">
          <cell r="A27" t="str">
            <v>SZEMÉLYI JELLEGÜ összesen</v>
          </cell>
          <cell r="B27">
            <v>365670</v>
          </cell>
          <cell r="C27">
            <v>180494</v>
          </cell>
          <cell r="D27">
            <v>0</v>
          </cell>
          <cell r="E27">
            <v>508986</v>
          </cell>
          <cell r="F27">
            <v>1055150</v>
          </cell>
          <cell r="G27">
            <v>264978</v>
          </cell>
          <cell r="H27">
            <v>1320128</v>
          </cell>
        </row>
        <row r="28">
          <cell r="A28" t="str">
            <v>7.1. Betegszab. táppénz hozzáj</v>
          </cell>
          <cell r="B28">
            <v>46010</v>
          </cell>
          <cell r="C28">
            <v>38363</v>
          </cell>
          <cell r="E28">
            <v>50040</v>
          </cell>
          <cell r="F28">
            <v>134413</v>
          </cell>
          <cell r="G28">
            <v>11040</v>
          </cell>
          <cell r="H28">
            <v>145453</v>
          </cell>
        </row>
        <row r="29">
          <cell r="A29" t="str">
            <v>7.2. Munkábajárás</v>
          </cell>
          <cell r="B29">
            <v>39060</v>
          </cell>
          <cell r="C29">
            <v>51144</v>
          </cell>
          <cell r="E29">
            <v>8208</v>
          </cell>
          <cell r="F29">
            <v>98412</v>
          </cell>
          <cell r="G29">
            <v>0</v>
          </cell>
          <cell r="H29">
            <v>98412</v>
          </cell>
        </row>
        <row r="30">
          <cell r="A30" t="str">
            <v>7.3. Saját szgk. használat</v>
          </cell>
          <cell r="B30">
            <v>13585</v>
          </cell>
          <cell r="C30">
            <v>8256</v>
          </cell>
          <cell r="E30">
            <v>356826</v>
          </cell>
          <cell r="F30">
            <v>378667</v>
          </cell>
          <cell r="G30">
            <v>126609</v>
          </cell>
          <cell r="H30">
            <v>505276</v>
          </cell>
        </row>
        <row r="31">
          <cell r="A31" t="str">
            <v>7.4. Étkezési utalvány</v>
          </cell>
          <cell r="B31">
            <v>129824</v>
          </cell>
          <cell r="C31">
            <v>42807</v>
          </cell>
          <cell r="E31">
            <v>21399</v>
          </cell>
          <cell r="F31">
            <v>194030</v>
          </cell>
          <cell r="G31">
            <v>51360</v>
          </cell>
          <cell r="H31">
            <v>245390</v>
          </cell>
        </row>
        <row r="32">
          <cell r="A32" t="str">
            <v>7.5. Bizalom nyugdijpénztár t.</v>
          </cell>
          <cell r="B32">
            <v>133191</v>
          </cell>
          <cell r="C32">
            <v>39924</v>
          </cell>
          <cell r="D32">
            <v>0</v>
          </cell>
          <cell r="E32">
            <v>72513</v>
          </cell>
          <cell r="F32">
            <v>245628</v>
          </cell>
          <cell r="G32">
            <v>75969</v>
          </cell>
          <cell r="H32">
            <v>321597</v>
          </cell>
        </row>
        <row r="33">
          <cell r="A33" t="str">
            <v>7.6. Egyéb személyijellegü</v>
          </cell>
          <cell r="B33">
            <v>4000</v>
          </cell>
          <cell r="C33">
            <v>0</v>
          </cell>
          <cell r="E33">
            <v>0</v>
          </cell>
          <cell r="F33">
            <v>4000</v>
          </cell>
          <cell r="G33">
            <v>0</v>
          </cell>
          <cell r="H33">
            <v>4000</v>
          </cell>
        </row>
        <row r="34">
          <cell r="A34" t="str">
            <v>EGYÉB KÖLTSÉG  összesen</v>
          </cell>
          <cell r="B34">
            <v>233085</v>
          </cell>
          <cell r="C34">
            <v>60004</v>
          </cell>
          <cell r="D34">
            <v>5536</v>
          </cell>
          <cell r="E34">
            <v>158585</v>
          </cell>
          <cell r="F34">
            <v>457210</v>
          </cell>
          <cell r="G34">
            <v>132022</v>
          </cell>
          <cell r="H34">
            <v>589232</v>
          </cell>
        </row>
        <row r="35">
          <cell r="A35" t="str">
            <v>8.1. Vizkészlet járulék</v>
          </cell>
          <cell r="F35">
            <v>0</v>
          </cell>
          <cell r="H35">
            <v>0</v>
          </cell>
        </row>
        <row r="36">
          <cell r="A36" t="str">
            <v>8.2. Frekvencia használati dij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A37" t="str">
            <v>8.3. Köztisztasági dijak</v>
          </cell>
          <cell r="F37">
            <v>0</v>
          </cell>
          <cell r="H37">
            <v>0</v>
          </cell>
        </row>
        <row r="38">
          <cell r="A38" t="str">
            <v>8.4. Egyéb nem anyag jell. ktg</v>
          </cell>
          <cell r="B38">
            <v>0</v>
          </cell>
          <cell r="C38">
            <v>0</v>
          </cell>
          <cell r="D38">
            <v>880</v>
          </cell>
          <cell r="E38">
            <v>2910</v>
          </cell>
          <cell r="F38">
            <v>3790</v>
          </cell>
          <cell r="G38">
            <v>0</v>
          </cell>
          <cell r="H38">
            <v>3790</v>
          </cell>
        </row>
        <row r="39">
          <cell r="A39" t="str">
            <v>8.5. Jogi személy fiz. dijak</v>
          </cell>
          <cell r="B39">
            <v>29000</v>
          </cell>
          <cell r="E39">
            <v>0</v>
          </cell>
          <cell r="F39">
            <v>29000</v>
          </cell>
          <cell r="H39">
            <v>29000</v>
          </cell>
        </row>
        <row r="40">
          <cell r="A40" t="str">
            <v>8.6. Egyéb költség</v>
          </cell>
          <cell r="B40">
            <v>13562</v>
          </cell>
          <cell r="D40">
            <v>4656</v>
          </cell>
          <cell r="E40">
            <v>4352</v>
          </cell>
          <cell r="F40">
            <v>22570</v>
          </cell>
          <cell r="G40">
            <v>17281</v>
          </cell>
          <cell r="H40">
            <v>39851</v>
          </cell>
        </row>
        <row r="41">
          <cell r="A41" t="str">
            <v>8.7. Egyéb mbérhez kapcs. adó</v>
          </cell>
          <cell r="B41">
            <v>190523</v>
          </cell>
          <cell r="C41">
            <v>60004</v>
          </cell>
          <cell r="D41">
            <v>0</v>
          </cell>
          <cell r="E41">
            <v>151323</v>
          </cell>
          <cell r="F41">
            <v>401850</v>
          </cell>
          <cell r="G41">
            <v>114741</v>
          </cell>
          <cell r="H41">
            <v>516591</v>
          </cell>
        </row>
        <row r="42">
          <cell r="A42" t="str">
            <v>ALVÁLLALKOZÓ</v>
          </cell>
          <cell r="F42">
            <v>0</v>
          </cell>
          <cell r="H42">
            <v>0</v>
          </cell>
        </row>
        <row r="43">
          <cell r="A43" t="str">
            <v>M I N D Ö S S Z E S E N</v>
          </cell>
          <cell r="B43">
            <v>10206862</v>
          </cell>
          <cell r="C43">
            <v>2106486</v>
          </cell>
          <cell r="D43">
            <v>718310</v>
          </cell>
          <cell r="E43">
            <v>5581890</v>
          </cell>
          <cell r="F43">
            <v>18613548</v>
          </cell>
          <cell r="G43">
            <v>4383656</v>
          </cell>
          <cell r="H43">
            <v>22998000</v>
          </cell>
        </row>
        <row r="44">
          <cell r="A44" t="str">
            <v>010  att. sajat F</v>
          </cell>
          <cell r="F44">
            <v>0</v>
          </cell>
          <cell r="H44">
            <v>0</v>
          </cell>
        </row>
        <row r="45">
          <cell r="A45" t="str">
            <v>011   "   idegen F</v>
          </cell>
          <cell r="F45">
            <v>0</v>
          </cell>
          <cell r="H45">
            <v>0</v>
          </cell>
        </row>
        <row r="46">
          <cell r="A46" t="str">
            <v>020   "   fuvar</v>
          </cell>
          <cell r="B46">
            <v>0</v>
          </cell>
          <cell r="C46">
            <v>819066</v>
          </cell>
          <cell r="E46">
            <v>0</v>
          </cell>
          <cell r="F46">
            <v>819066</v>
          </cell>
          <cell r="G46">
            <v>0</v>
          </cell>
          <cell r="H46">
            <v>819066</v>
          </cell>
        </row>
        <row r="47">
          <cell r="A47" t="str">
            <v>021,2,5,6 fuvar F</v>
          </cell>
          <cell r="F47">
            <v>0</v>
          </cell>
          <cell r="H47">
            <v>0</v>
          </cell>
        </row>
        <row r="48">
          <cell r="A48" t="str">
            <v>030   "   gep</v>
          </cell>
          <cell r="F48">
            <v>0</v>
          </cell>
          <cell r="H48">
            <v>0</v>
          </cell>
        </row>
        <row r="49">
          <cell r="A49" t="str">
            <v>031,2,5,6 gep F</v>
          </cell>
          <cell r="F49">
            <v>0</v>
          </cell>
          <cell r="H49">
            <v>0</v>
          </cell>
        </row>
        <row r="50">
          <cell r="A50" t="str">
            <v>040   "   labor</v>
          </cell>
          <cell r="B50">
            <v>-10206862</v>
          </cell>
          <cell r="C50">
            <v>-2925552</v>
          </cell>
          <cell r="E50">
            <v>0</v>
          </cell>
          <cell r="F50">
            <v>-13132414</v>
          </cell>
          <cell r="G50">
            <v>0</v>
          </cell>
          <cell r="H50">
            <v>-13132414</v>
          </cell>
        </row>
        <row r="51">
          <cell r="A51" t="str">
            <v>042   "   uzemora</v>
          </cell>
          <cell r="D51">
            <v>-718310</v>
          </cell>
          <cell r="F51">
            <v>-718310</v>
          </cell>
          <cell r="H51">
            <v>-718310</v>
          </cell>
        </row>
        <row r="52">
          <cell r="A52" t="str">
            <v>043   "   ktg kul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A53" t="str">
            <v>044   "   egyeb ktg helyesbit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A54" t="str">
            <v>060 sajat vizfelhasznalas</v>
          </cell>
          <cell r="F54">
            <v>0</v>
          </cell>
          <cell r="H54">
            <v>0</v>
          </cell>
        </row>
      </sheetData>
      <sheetData sheetId="15">
        <row r="5">
          <cell r="A5" t="str">
            <v>MEGNEVEZÉS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06 első lap"/>
      <sheetName val="Fürdő"/>
      <sheetName val="Szhely víz"/>
      <sheetName val="Kőszeg üm"/>
      <sheetName val="Vasvári üm"/>
      <sheetName val="Körmendi üm"/>
      <sheetName val="Szentgotthárdi üm"/>
      <sheetName val="Csatornamü üm"/>
      <sheetName val="Üzemm.össz."/>
      <sheetName val="Gép-, és Vizm.jav."/>
      <sheetName val="Villamos üzem"/>
      <sheetName val="Mics"/>
      <sheetName val="Diszp,Szolg.O.MICS"/>
      <sheetName val="Szolgátatási  Ig össz"/>
      <sheetName val="Fejl. Ig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">
          <cell r="A4" t="str">
            <v>MEGNEVEZÉS</v>
          </cell>
          <cell r="B4" t="str">
            <v>Labor költségei</v>
          </cell>
          <cell r="C4" t="str">
            <v>Vízmintázók költsége</v>
          </cell>
          <cell r="D4" t="str">
            <v>Gépjármüvek költségei</v>
          </cell>
          <cell r="E4" t="str">
            <v>Közp.üzemek irányitási ktg</v>
          </cell>
          <cell r="F4" t="str">
            <v>Tech.-és minőségell. Oszt össz.</v>
          </cell>
          <cell r="G4" t="str">
            <v>Müszaki O.  kp. irányitás</v>
          </cell>
          <cell r="H4" t="str">
            <v>Fejlesztési Ig.-hoz tartozó összesen</v>
          </cell>
        </row>
        <row r="5">
          <cell r="A5" t="str">
            <v>ANYAGKÖLTSÉG összesen</v>
          </cell>
          <cell r="B5">
            <v>668185</v>
          </cell>
          <cell r="C5">
            <v>12503</v>
          </cell>
          <cell r="D5">
            <v>688</v>
          </cell>
          <cell r="E5">
            <v>82895</v>
          </cell>
          <cell r="F5">
            <v>764271</v>
          </cell>
          <cell r="G5">
            <v>120787</v>
          </cell>
          <cell r="H5">
            <v>885058</v>
          </cell>
        </row>
        <row r="6">
          <cell r="A6" t="str">
            <v>1.1. Közvetlen anyag</v>
          </cell>
          <cell r="B6">
            <v>512840</v>
          </cell>
          <cell r="C6">
            <v>12503</v>
          </cell>
          <cell r="E6">
            <v>0</v>
          </cell>
          <cell r="F6">
            <v>525343</v>
          </cell>
          <cell r="G6">
            <v>25126</v>
          </cell>
          <cell r="H6">
            <v>550469</v>
          </cell>
        </row>
        <row r="7">
          <cell r="A7" t="str">
            <v>1.2.Fenntartás anyag</v>
          </cell>
          <cell r="B7">
            <v>155345</v>
          </cell>
          <cell r="D7">
            <v>688</v>
          </cell>
          <cell r="F7">
            <v>156033</v>
          </cell>
          <cell r="H7">
            <v>156033</v>
          </cell>
        </row>
        <row r="8">
          <cell r="A8" t="str">
            <v>1.3. Nyomtatvány</v>
          </cell>
          <cell r="E8">
            <v>82895</v>
          </cell>
          <cell r="F8">
            <v>82895</v>
          </cell>
          <cell r="G8">
            <v>95661</v>
          </cell>
          <cell r="H8">
            <v>178556</v>
          </cell>
        </row>
        <row r="9">
          <cell r="A9" t="str">
            <v>VILLAMOS ENERGIA</v>
          </cell>
          <cell r="B9">
            <v>135094</v>
          </cell>
          <cell r="E9">
            <v>0</v>
          </cell>
          <cell r="F9">
            <v>135094</v>
          </cell>
          <cell r="G9">
            <v>0</v>
          </cell>
          <cell r="H9">
            <v>135094</v>
          </cell>
        </row>
        <row r="10">
          <cell r="A10" t="str">
            <v>ÜZEM- ÉS FÜTŐANYAG összesen</v>
          </cell>
          <cell r="B10">
            <v>0</v>
          </cell>
          <cell r="C10">
            <v>0</v>
          </cell>
          <cell r="D10">
            <v>181909</v>
          </cell>
          <cell r="E10">
            <v>0</v>
          </cell>
          <cell r="F10">
            <v>181909</v>
          </cell>
          <cell r="G10">
            <v>0</v>
          </cell>
          <cell r="H10">
            <v>181909</v>
          </cell>
        </row>
        <row r="11">
          <cell r="A11" t="str">
            <v>3.1. Benzin, gázolaj, fütőa.</v>
          </cell>
          <cell r="B11">
            <v>0</v>
          </cell>
          <cell r="C11">
            <v>0</v>
          </cell>
          <cell r="D11">
            <v>181909</v>
          </cell>
          <cell r="F11">
            <v>181909</v>
          </cell>
          <cell r="H11">
            <v>181909</v>
          </cell>
        </row>
        <row r="12">
          <cell r="A12" t="str">
            <v>3.2. Földgáz</v>
          </cell>
          <cell r="F12">
            <v>0</v>
          </cell>
          <cell r="H12">
            <v>0</v>
          </cell>
        </row>
        <row r="13">
          <cell r="A13" t="str">
            <v>BÉRKÖLTSÉG és TB. járulék össz</v>
          </cell>
          <cell r="B13">
            <v>6364622</v>
          </cell>
          <cell r="C13">
            <v>1792353</v>
          </cell>
          <cell r="D13">
            <v>252186</v>
          </cell>
          <cell r="E13">
            <v>4808314</v>
          </cell>
          <cell r="F13">
            <v>13217475</v>
          </cell>
          <cell r="G13">
            <v>3777618</v>
          </cell>
          <cell r="H13">
            <v>16995093</v>
          </cell>
        </row>
        <row r="14">
          <cell r="A14" t="str">
            <v>4.1. Bérköltség</v>
          </cell>
          <cell r="B14">
            <v>4431125</v>
          </cell>
          <cell r="C14">
            <v>1242582</v>
          </cell>
          <cell r="D14">
            <v>181429</v>
          </cell>
          <cell r="E14">
            <v>3363677</v>
          </cell>
          <cell r="F14">
            <v>9218813</v>
          </cell>
          <cell r="G14">
            <v>2648759</v>
          </cell>
          <cell r="H14">
            <v>11867572</v>
          </cell>
        </row>
        <row r="15">
          <cell r="A15" t="str">
            <v>4.2. Bérek járulékai</v>
          </cell>
          <cell r="B15">
            <v>1933497</v>
          </cell>
          <cell r="C15">
            <v>549771</v>
          </cell>
          <cell r="D15">
            <v>70757</v>
          </cell>
          <cell r="E15">
            <v>1444637</v>
          </cell>
          <cell r="F15">
            <v>3998662</v>
          </cell>
          <cell r="G15">
            <v>1128859</v>
          </cell>
          <cell r="H15">
            <v>5127521</v>
          </cell>
        </row>
        <row r="16">
          <cell r="A16" t="str">
            <v>ÉRTÉKCSÖKKENÉSI LEIRÁS össz.</v>
          </cell>
          <cell r="B16">
            <v>2273857</v>
          </cell>
          <cell r="C16">
            <v>61132</v>
          </cell>
          <cell r="D16">
            <v>203514</v>
          </cell>
          <cell r="E16">
            <v>17295</v>
          </cell>
          <cell r="F16">
            <v>2555798</v>
          </cell>
          <cell r="G16">
            <v>49628</v>
          </cell>
          <cell r="H16">
            <v>2605426</v>
          </cell>
        </row>
        <row r="17">
          <cell r="A17" t="str">
            <v>5.1. Tervszerinti écs.</v>
          </cell>
          <cell r="B17">
            <v>2143894</v>
          </cell>
          <cell r="C17">
            <v>48083</v>
          </cell>
          <cell r="D17">
            <v>203514</v>
          </cell>
          <cell r="E17">
            <v>17295</v>
          </cell>
          <cell r="F17">
            <v>2412786</v>
          </cell>
          <cell r="G17">
            <v>49628</v>
          </cell>
          <cell r="H17">
            <v>2462414</v>
          </cell>
        </row>
        <row r="18">
          <cell r="A18" t="str">
            <v>5.2. Kis értékü tárgyi eszköz</v>
          </cell>
          <cell r="B18">
            <v>129963</v>
          </cell>
          <cell r="C18">
            <v>13049</v>
          </cell>
          <cell r="D18">
            <v>0</v>
          </cell>
          <cell r="E18">
            <v>0</v>
          </cell>
          <cell r="F18">
            <v>143012</v>
          </cell>
          <cell r="G18">
            <v>0</v>
          </cell>
          <cell r="H18">
            <v>143012</v>
          </cell>
        </row>
        <row r="19">
          <cell r="A19" t="str">
            <v>5.3. Terven felüli écs.</v>
          </cell>
          <cell r="F19">
            <v>0</v>
          </cell>
          <cell r="H19">
            <v>0</v>
          </cell>
        </row>
        <row r="20">
          <cell r="A20" t="str">
            <v>ANYAGJELLEGÜ SZOLGÁLTATÁS össz</v>
          </cell>
          <cell r="B20">
            <v>166349</v>
          </cell>
          <cell r="C20">
            <v>0</v>
          </cell>
          <cell r="D20">
            <v>74477</v>
          </cell>
          <cell r="E20">
            <v>5815</v>
          </cell>
          <cell r="F20">
            <v>246641</v>
          </cell>
          <cell r="G20">
            <v>38623</v>
          </cell>
          <cell r="H20">
            <v>285264</v>
          </cell>
        </row>
        <row r="21">
          <cell r="A21" t="str">
            <v>6.1. Posta, telefon</v>
          </cell>
          <cell r="E21">
            <v>404</v>
          </cell>
          <cell r="F21">
            <v>404</v>
          </cell>
          <cell r="G21">
            <v>16957</v>
          </cell>
          <cell r="H21">
            <v>17361</v>
          </cell>
        </row>
        <row r="22">
          <cell r="A22" t="str">
            <v>6.2. Idegen szállitás</v>
          </cell>
          <cell r="B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A23" t="str">
            <v>6.3. Idegen javitás</v>
          </cell>
          <cell r="B23">
            <v>162647</v>
          </cell>
          <cell r="C23">
            <v>0</v>
          </cell>
          <cell r="D23">
            <v>74477</v>
          </cell>
          <cell r="E23">
            <v>0</v>
          </cell>
          <cell r="F23">
            <v>237124</v>
          </cell>
          <cell r="G23">
            <v>0</v>
          </cell>
          <cell r="H23">
            <v>237124</v>
          </cell>
        </row>
        <row r="24">
          <cell r="A24" t="str">
            <v>6.4. Szennyviziszap száll.dep,</v>
          </cell>
          <cell r="F24">
            <v>0</v>
          </cell>
          <cell r="H24">
            <v>0</v>
          </cell>
        </row>
        <row r="25">
          <cell r="A25" t="str">
            <v>6.5. Szennyviztiszt.bérmunka d</v>
          </cell>
          <cell r="F25">
            <v>0</v>
          </cell>
          <cell r="H25">
            <v>0</v>
          </cell>
        </row>
        <row r="26">
          <cell r="A26" t="str">
            <v>6.6. Egyéb anyag jellegü</v>
          </cell>
          <cell r="B26">
            <v>3702</v>
          </cell>
          <cell r="C26">
            <v>0</v>
          </cell>
          <cell r="E26">
            <v>5411</v>
          </cell>
          <cell r="F26">
            <v>9113</v>
          </cell>
          <cell r="G26">
            <v>21666</v>
          </cell>
          <cell r="H26">
            <v>30779</v>
          </cell>
        </row>
        <row r="27">
          <cell r="A27" t="str">
            <v>SZEMÉLYI JELLEGÜ összesen</v>
          </cell>
          <cell r="B27">
            <v>365670</v>
          </cell>
          <cell r="C27">
            <v>180494</v>
          </cell>
          <cell r="D27">
            <v>0</v>
          </cell>
          <cell r="E27">
            <v>508986</v>
          </cell>
          <cell r="F27">
            <v>1055150</v>
          </cell>
          <cell r="G27">
            <v>264978</v>
          </cell>
          <cell r="H27">
            <v>1320128</v>
          </cell>
        </row>
        <row r="28">
          <cell r="A28" t="str">
            <v>7.1. Betegszab. táppénz hozzáj</v>
          </cell>
          <cell r="B28">
            <v>46010</v>
          </cell>
          <cell r="C28">
            <v>38363</v>
          </cell>
          <cell r="E28">
            <v>50040</v>
          </cell>
          <cell r="F28">
            <v>134413</v>
          </cell>
          <cell r="G28">
            <v>11040</v>
          </cell>
          <cell r="H28">
            <v>145453</v>
          </cell>
        </row>
        <row r="29">
          <cell r="A29" t="str">
            <v>7.2. Munkábajárás</v>
          </cell>
          <cell r="B29">
            <v>39060</v>
          </cell>
          <cell r="C29">
            <v>51144</v>
          </cell>
          <cell r="E29">
            <v>8208</v>
          </cell>
          <cell r="F29">
            <v>98412</v>
          </cell>
          <cell r="G29">
            <v>0</v>
          </cell>
          <cell r="H29">
            <v>98412</v>
          </cell>
        </row>
        <row r="30">
          <cell r="A30" t="str">
            <v>7.3. Saját szgk. használat</v>
          </cell>
          <cell r="B30">
            <v>13585</v>
          </cell>
          <cell r="C30">
            <v>8256</v>
          </cell>
          <cell r="E30">
            <v>356826</v>
          </cell>
          <cell r="F30">
            <v>378667</v>
          </cell>
          <cell r="G30">
            <v>126609</v>
          </cell>
          <cell r="H30">
            <v>505276</v>
          </cell>
        </row>
        <row r="31">
          <cell r="A31" t="str">
            <v>7.4. Étkezési utalvány</v>
          </cell>
          <cell r="B31">
            <v>129824</v>
          </cell>
          <cell r="C31">
            <v>42807</v>
          </cell>
          <cell r="E31">
            <v>21399</v>
          </cell>
          <cell r="F31">
            <v>194030</v>
          </cell>
          <cell r="G31">
            <v>51360</v>
          </cell>
          <cell r="H31">
            <v>245390</v>
          </cell>
        </row>
        <row r="32">
          <cell r="A32" t="str">
            <v>7.5. Bizalom nyugdijpénztár t.</v>
          </cell>
          <cell r="B32">
            <v>133191</v>
          </cell>
          <cell r="C32">
            <v>39924</v>
          </cell>
          <cell r="D32">
            <v>0</v>
          </cell>
          <cell r="E32">
            <v>72513</v>
          </cell>
          <cell r="F32">
            <v>245628</v>
          </cell>
          <cell r="G32">
            <v>75969</v>
          </cell>
          <cell r="H32">
            <v>321597</v>
          </cell>
        </row>
        <row r="33">
          <cell r="A33" t="str">
            <v>7.6. Egyéb személyijellegü</v>
          </cell>
          <cell r="B33">
            <v>4000</v>
          </cell>
          <cell r="C33">
            <v>0</v>
          </cell>
          <cell r="E33">
            <v>0</v>
          </cell>
          <cell r="F33">
            <v>4000</v>
          </cell>
          <cell r="G33">
            <v>0</v>
          </cell>
          <cell r="H33">
            <v>4000</v>
          </cell>
        </row>
        <row r="34">
          <cell r="A34" t="str">
            <v>EGYÉB KÖLTSÉG  összesen</v>
          </cell>
          <cell r="B34">
            <v>233085</v>
          </cell>
          <cell r="C34">
            <v>60004</v>
          </cell>
          <cell r="D34">
            <v>5536</v>
          </cell>
          <cell r="E34">
            <v>158585</v>
          </cell>
          <cell r="F34">
            <v>457210</v>
          </cell>
          <cell r="G34">
            <v>132022</v>
          </cell>
          <cell r="H34">
            <v>589232</v>
          </cell>
        </row>
        <row r="35">
          <cell r="A35" t="str">
            <v>8.1. Vizkészlet járulék</v>
          </cell>
          <cell r="F35">
            <v>0</v>
          </cell>
          <cell r="H35">
            <v>0</v>
          </cell>
        </row>
        <row r="36">
          <cell r="A36" t="str">
            <v>8.2. Frekvencia használati dij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A37" t="str">
            <v>8.3. Köztisztasági dijak</v>
          </cell>
          <cell r="F37">
            <v>0</v>
          </cell>
          <cell r="H37">
            <v>0</v>
          </cell>
        </row>
        <row r="38">
          <cell r="A38" t="str">
            <v>8.4. Egyéb nem anyag jell. ktg</v>
          </cell>
          <cell r="B38">
            <v>0</v>
          </cell>
          <cell r="C38">
            <v>0</v>
          </cell>
          <cell r="D38">
            <v>880</v>
          </cell>
          <cell r="E38">
            <v>2910</v>
          </cell>
          <cell r="F38">
            <v>3790</v>
          </cell>
          <cell r="G38">
            <v>0</v>
          </cell>
          <cell r="H38">
            <v>3790</v>
          </cell>
        </row>
        <row r="39">
          <cell r="A39" t="str">
            <v>8.5. Jogi személy fiz. dijak</v>
          </cell>
          <cell r="B39">
            <v>29000</v>
          </cell>
          <cell r="E39">
            <v>0</v>
          </cell>
          <cell r="F39">
            <v>29000</v>
          </cell>
          <cell r="H39">
            <v>29000</v>
          </cell>
        </row>
        <row r="40">
          <cell r="A40" t="str">
            <v>8.6. Egyéb költség</v>
          </cell>
          <cell r="B40">
            <v>13562</v>
          </cell>
          <cell r="D40">
            <v>4656</v>
          </cell>
          <cell r="E40">
            <v>4352</v>
          </cell>
          <cell r="F40">
            <v>22570</v>
          </cell>
          <cell r="G40">
            <v>17281</v>
          </cell>
          <cell r="H40">
            <v>39851</v>
          </cell>
        </row>
        <row r="41">
          <cell r="A41" t="str">
            <v>8.7. Egyéb mbérhez kapcs. adó</v>
          </cell>
          <cell r="B41">
            <v>190523</v>
          </cell>
          <cell r="C41">
            <v>60004</v>
          </cell>
          <cell r="D41">
            <v>0</v>
          </cell>
          <cell r="E41">
            <v>151323</v>
          </cell>
          <cell r="F41">
            <v>401850</v>
          </cell>
          <cell r="G41">
            <v>114741</v>
          </cell>
          <cell r="H41">
            <v>516591</v>
          </cell>
        </row>
        <row r="42">
          <cell r="A42" t="str">
            <v>ALVÁLLALKOZÓ</v>
          </cell>
          <cell r="F42">
            <v>0</v>
          </cell>
          <cell r="H42">
            <v>0</v>
          </cell>
        </row>
        <row r="43">
          <cell r="A43" t="str">
            <v>M I N D Ö S S Z E S E N</v>
          </cell>
          <cell r="B43">
            <v>10206862</v>
          </cell>
          <cell r="C43">
            <v>2106486</v>
          </cell>
          <cell r="D43">
            <v>718310</v>
          </cell>
          <cell r="E43">
            <v>5581890</v>
          </cell>
          <cell r="F43">
            <v>18613548</v>
          </cell>
          <cell r="G43">
            <v>4383656</v>
          </cell>
          <cell r="H43">
            <v>22998000</v>
          </cell>
        </row>
        <row r="44">
          <cell r="A44" t="str">
            <v>010  att. sajat F</v>
          </cell>
          <cell r="F44">
            <v>0</v>
          </cell>
          <cell r="H44">
            <v>0</v>
          </cell>
        </row>
        <row r="45">
          <cell r="A45" t="str">
            <v>011   "   idegen F</v>
          </cell>
          <cell r="F45">
            <v>0</v>
          </cell>
          <cell r="H45">
            <v>0</v>
          </cell>
        </row>
        <row r="46">
          <cell r="A46" t="str">
            <v>020   "   fuvar</v>
          </cell>
          <cell r="B46">
            <v>0</v>
          </cell>
          <cell r="C46">
            <v>819066</v>
          </cell>
          <cell r="E46">
            <v>0</v>
          </cell>
          <cell r="F46">
            <v>819066</v>
          </cell>
          <cell r="G46">
            <v>0</v>
          </cell>
          <cell r="H46">
            <v>819066</v>
          </cell>
        </row>
        <row r="47">
          <cell r="A47" t="str">
            <v>021,2,5,6 fuvar F</v>
          </cell>
          <cell r="F47">
            <v>0</v>
          </cell>
          <cell r="H47">
            <v>0</v>
          </cell>
        </row>
        <row r="48">
          <cell r="A48" t="str">
            <v>030   "   gep</v>
          </cell>
          <cell r="F48">
            <v>0</v>
          </cell>
          <cell r="H48">
            <v>0</v>
          </cell>
        </row>
        <row r="49">
          <cell r="A49" t="str">
            <v>031,2,5,6 gep F</v>
          </cell>
          <cell r="F49">
            <v>0</v>
          </cell>
          <cell r="H49">
            <v>0</v>
          </cell>
        </row>
        <row r="50">
          <cell r="A50" t="str">
            <v>040   "   labor</v>
          </cell>
          <cell r="B50">
            <v>-10206862</v>
          </cell>
          <cell r="C50">
            <v>-2925552</v>
          </cell>
          <cell r="E50">
            <v>0</v>
          </cell>
          <cell r="F50">
            <v>-13132414</v>
          </cell>
          <cell r="G50">
            <v>0</v>
          </cell>
          <cell r="H50">
            <v>-13132414</v>
          </cell>
        </row>
        <row r="51">
          <cell r="A51" t="str">
            <v>042   "   uzemora</v>
          </cell>
          <cell r="D51">
            <v>-718310</v>
          </cell>
          <cell r="F51">
            <v>-718310</v>
          </cell>
          <cell r="H51">
            <v>-718310</v>
          </cell>
        </row>
        <row r="52">
          <cell r="A52" t="str">
            <v>043   "   ktg kul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A53" t="str">
            <v>044   "   egyeb ktg helyesbit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A54" t="str">
            <v>060 sajat vizfelhasznalas</v>
          </cell>
          <cell r="F54">
            <v>0</v>
          </cell>
          <cell r="H54">
            <v>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06 első lap"/>
      <sheetName val="Fürdő"/>
      <sheetName val="Szhely víz"/>
      <sheetName val="Kőszeg üm"/>
      <sheetName val="Vasvári üm"/>
      <sheetName val="Körmendi üm"/>
      <sheetName val="Szentgotthárdi üm"/>
      <sheetName val="Csatornamü üm"/>
      <sheetName val="Üzemm.össz."/>
      <sheetName val="Gép-, és Vizm.jav."/>
      <sheetName val="Villamos üzem"/>
      <sheetName val="Mics"/>
      <sheetName val="Diszp,Szolg.O.MICS"/>
      <sheetName val="Szolgátatási  Ig össz"/>
      <sheetName val="Fejl. Ig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">
          <cell r="A4" t="str">
            <v>MEGNEVEZÉS</v>
          </cell>
          <cell r="B4" t="str">
            <v>Labor költségei</v>
          </cell>
          <cell r="C4" t="str">
            <v>Vízmintázók költsége</v>
          </cell>
          <cell r="D4" t="str">
            <v>Gépjármüvek költségei</v>
          </cell>
          <cell r="E4" t="str">
            <v>Közp.üzemek irányitási ktg</v>
          </cell>
          <cell r="F4" t="str">
            <v>Tech.-és minőségell. Oszt össz.</v>
          </cell>
          <cell r="G4" t="str">
            <v>Müszaki O.  kp. irányitás</v>
          </cell>
          <cell r="H4" t="str">
            <v>Fejlesztési Ig.-hoz tartozó összesen</v>
          </cell>
        </row>
        <row r="5">
          <cell r="A5" t="str">
            <v>ANYAGKÖLTSÉG összesen</v>
          </cell>
          <cell r="B5">
            <v>668185</v>
          </cell>
          <cell r="C5">
            <v>12503</v>
          </cell>
          <cell r="D5">
            <v>688</v>
          </cell>
          <cell r="E5">
            <v>82895</v>
          </cell>
          <cell r="F5">
            <v>764271</v>
          </cell>
          <cell r="G5">
            <v>120787</v>
          </cell>
          <cell r="H5">
            <v>885058</v>
          </cell>
        </row>
        <row r="6">
          <cell r="A6" t="str">
            <v>1.1. Közvetlen anyag</v>
          </cell>
          <cell r="B6">
            <v>512840</v>
          </cell>
          <cell r="C6">
            <v>12503</v>
          </cell>
          <cell r="E6">
            <v>0</v>
          </cell>
          <cell r="F6">
            <v>525343</v>
          </cell>
          <cell r="G6">
            <v>25126</v>
          </cell>
          <cell r="H6">
            <v>550469</v>
          </cell>
        </row>
        <row r="7">
          <cell r="A7" t="str">
            <v>1.2.Fenntartás anyag</v>
          </cell>
          <cell r="B7">
            <v>155345</v>
          </cell>
          <cell r="D7">
            <v>688</v>
          </cell>
          <cell r="F7">
            <v>156033</v>
          </cell>
          <cell r="H7">
            <v>156033</v>
          </cell>
        </row>
        <row r="8">
          <cell r="A8" t="str">
            <v>1.3. Nyomtatvány</v>
          </cell>
          <cell r="E8">
            <v>82895</v>
          </cell>
          <cell r="F8">
            <v>82895</v>
          </cell>
          <cell r="G8">
            <v>95661</v>
          </cell>
          <cell r="H8">
            <v>178556</v>
          </cell>
        </row>
        <row r="9">
          <cell r="A9" t="str">
            <v>VILLAMOS ENERGIA</v>
          </cell>
          <cell r="B9">
            <v>135094</v>
          </cell>
          <cell r="E9">
            <v>0</v>
          </cell>
          <cell r="F9">
            <v>135094</v>
          </cell>
          <cell r="G9">
            <v>0</v>
          </cell>
          <cell r="H9">
            <v>135094</v>
          </cell>
        </row>
        <row r="10">
          <cell r="A10" t="str">
            <v>ÜZEM- ÉS FÜTŐANYAG összesen</v>
          </cell>
          <cell r="B10">
            <v>0</v>
          </cell>
          <cell r="C10">
            <v>0</v>
          </cell>
          <cell r="D10">
            <v>181909</v>
          </cell>
          <cell r="E10">
            <v>0</v>
          </cell>
          <cell r="F10">
            <v>181909</v>
          </cell>
          <cell r="G10">
            <v>0</v>
          </cell>
          <cell r="H10">
            <v>181909</v>
          </cell>
        </row>
        <row r="11">
          <cell r="A11" t="str">
            <v>3.1. Benzin, gázolaj, fütőa.</v>
          </cell>
          <cell r="B11">
            <v>0</v>
          </cell>
          <cell r="C11">
            <v>0</v>
          </cell>
          <cell r="D11">
            <v>181909</v>
          </cell>
          <cell r="F11">
            <v>181909</v>
          </cell>
          <cell r="H11">
            <v>181909</v>
          </cell>
        </row>
        <row r="12">
          <cell r="A12" t="str">
            <v>3.2. Földgáz</v>
          </cell>
          <cell r="F12">
            <v>0</v>
          </cell>
          <cell r="H12">
            <v>0</v>
          </cell>
        </row>
        <row r="13">
          <cell r="A13" t="str">
            <v>BÉRKÖLTSÉG és TB. járulék össz</v>
          </cell>
          <cell r="B13">
            <v>6364622</v>
          </cell>
          <cell r="C13">
            <v>1792353</v>
          </cell>
          <cell r="D13">
            <v>252186</v>
          </cell>
          <cell r="E13">
            <v>4808314</v>
          </cell>
          <cell r="F13">
            <v>13217475</v>
          </cell>
          <cell r="G13">
            <v>3777618</v>
          </cell>
          <cell r="H13">
            <v>16995093</v>
          </cell>
        </row>
        <row r="14">
          <cell r="A14" t="str">
            <v>4.1. Bérköltség</v>
          </cell>
          <cell r="B14">
            <v>4431125</v>
          </cell>
          <cell r="C14">
            <v>1242582</v>
          </cell>
          <cell r="D14">
            <v>181429</v>
          </cell>
          <cell r="E14">
            <v>3363677</v>
          </cell>
          <cell r="F14">
            <v>9218813</v>
          </cell>
          <cell r="G14">
            <v>2648759</v>
          </cell>
          <cell r="H14">
            <v>11867572</v>
          </cell>
        </row>
        <row r="15">
          <cell r="A15" t="str">
            <v>4.2. Bérek járulékai</v>
          </cell>
          <cell r="B15">
            <v>1933497</v>
          </cell>
          <cell r="C15">
            <v>549771</v>
          </cell>
          <cell r="D15">
            <v>70757</v>
          </cell>
          <cell r="E15">
            <v>1444637</v>
          </cell>
          <cell r="F15">
            <v>3998662</v>
          </cell>
          <cell r="G15">
            <v>1128859</v>
          </cell>
          <cell r="H15">
            <v>5127521</v>
          </cell>
        </row>
        <row r="16">
          <cell r="A16" t="str">
            <v>ÉRTÉKCSÖKKENÉSI LEIRÁS össz.</v>
          </cell>
          <cell r="B16">
            <v>2273857</v>
          </cell>
          <cell r="C16">
            <v>61132</v>
          </cell>
          <cell r="D16">
            <v>203514</v>
          </cell>
          <cell r="E16">
            <v>17295</v>
          </cell>
          <cell r="F16">
            <v>2555798</v>
          </cell>
          <cell r="G16">
            <v>49628</v>
          </cell>
          <cell r="H16">
            <v>2605426</v>
          </cell>
        </row>
        <row r="17">
          <cell r="A17" t="str">
            <v>5.1. Tervszerinti écs.</v>
          </cell>
          <cell r="B17">
            <v>2143894</v>
          </cell>
          <cell r="C17">
            <v>48083</v>
          </cell>
          <cell r="D17">
            <v>203514</v>
          </cell>
          <cell r="E17">
            <v>17295</v>
          </cell>
          <cell r="F17">
            <v>2412786</v>
          </cell>
          <cell r="G17">
            <v>49628</v>
          </cell>
          <cell r="H17">
            <v>2462414</v>
          </cell>
        </row>
        <row r="18">
          <cell r="A18" t="str">
            <v>5.2. Kis értékü tárgyi eszköz</v>
          </cell>
          <cell r="B18">
            <v>129963</v>
          </cell>
          <cell r="C18">
            <v>13049</v>
          </cell>
          <cell r="D18">
            <v>0</v>
          </cell>
          <cell r="E18">
            <v>0</v>
          </cell>
          <cell r="F18">
            <v>143012</v>
          </cell>
          <cell r="G18">
            <v>0</v>
          </cell>
          <cell r="H18">
            <v>143012</v>
          </cell>
        </row>
        <row r="19">
          <cell r="A19" t="str">
            <v>5.3. Terven felüli écs.</v>
          </cell>
          <cell r="F19">
            <v>0</v>
          </cell>
          <cell r="H19">
            <v>0</v>
          </cell>
        </row>
        <row r="20">
          <cell r="A20" t="str">
            <v>ANYAGJELLEGÜ SZOLGÁLTATÁS össz</v>
          </cell>
          <cell r="B20">
            <v>166349</v>
          </cell>
          <cell r="C20">
            <v>0</v>
          </cell>
          <cell r="D20">
            <v>74477</v>
          </cell>
          <cell r="E20">
            <v>5815</v>
          </cell>
          <cell r="F20">
            <v>246641</v>
          </cell>
          <cell r="G20">
            <v>38623</v>
          </cell>
          <cell r="H20">
            <v>285264</v>
          </cell>
        </row>
        <row r="21">
          <cell r="A21" t="str">
            <v>6.1. Posta, telefon</v>
          </cell>
          <cell r="E21">
            <v>404</v>
          </cell>
          <cell r="F21">
            <v>404</v>
          </cell>
          <cell r="G21">
            <v>16957</v>
          </cell>
          <cell r="H21">
            <v>17361</v>
          </cell>
        </row>
        <row r="22">
          <cell r="A22" t="str">
            <v>6.2. Idegen szállitás</v>
          </cell>
          <cell r="B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A23" t="str">
            <v>6.3. Idegen javitás</v>
          </cell>
          <cell r="B23">
            <v>162647</v>
          </cell>
          <cell r="C23">
            <v>0</v>
          </cell>
          <cell r="D23">
            <v>74477</v>
          </cell>
          <cell r="E23">
            <v>0</v>
          </cell>
          <cell r="F23">
            <v>237124</v>
          </cell>
          <cell r="G23">
            <v>0</v>
          </cell>
          <cell r="H23">
            <v>237124</v>
          </cell>
        </row>
        <row r="24">
          <cell r="A24" t="str">
            <v>6.4. Szennyviziszap száll.dep,</v>
          </cell>
          <cell r="F24">
            <v>0</v>
          </cell>
          <cell r="H24">
            <v>0</v>
          </cell>
        </row>
        <row r="25">
          <cell r="A25" t="str">
            <v>6.5. Szennyviztiszt.bérmunka d</v>
          </cell>
          <cell r="F25">
            <v>0</v>
          </cell>
          <cell r="H25">
            <v>0</v>
          </cell>
        </row>
        <row r="26">
          <cell r="A26" t="str">
            <v>6.6. Egyéb anyag jellegü</v>
          </cell>
          <cell r="B26">
            <v>3702</v>
          </cell>
          <cell r="C26">
            <v>0</v>
          </cell>
          <cell r="E26">
            <v>5411</v>
          </cell>
          <cell r="F26">
            <v>9113</v>
          </cell>
          <cell r="G26">
            <v>21666</v>
          </cell>
          <cell r="H26">
            <v>30779</v>
          </cell>
        </row>
        <row r="27">
          <cell r="A27" t="str">
            <v>SZEMÉLYI JELLEGÜ összesen</v>
          </cell>
          <cell r="B27">
            <v>365670</v>
          </cell>
          <cell r="C27">
            <v>180494</v>
          </cell>
          <cell r="D27">
            <v>0</v>
          </cell>
          <cell r="E27">
            <v>508986</v>
          </cell>
          <cell r="F27">
            <v>1055150</v>
          </cell>
          <cell r="G27">
            <v>264978</v>
          </cell>
          <cell r="H27">
            <v>1320128</v>
          </cell>
        </row>
        <row r="28">
          <cell r="A28" t="str">
            <v>7.1. Betegszab. táppénz hozzáj</v>
          </cell>
          <cell r="B28">
            <v>46010</v>
          </cell>
          <cell r="C28">
            <v>38363</v>
          </cell>
          <cell r="E28">
            <v>50040</v>
          </cell>
          <cell r="F28">
            <v>134413</v>
          </cell>
          <cell r="G28">
            <v>11040</v>
          </cell>
          <cell r="H28">
            <v>145453</v>
          </cell>
        </row>
        <row r="29">
          <cell r="A29" t="str">
            <v>7.2. Munkábajárás</v>
          </cell>
          <cell r="B29">
            <v>39060</v>
          </cell>
          <cell r="C29">
            <v>51144</v>
          </cell>
          <cell r="E29">
            <v>8208</v>
          </cell>
          <cell r="F29">
            <v>98412</v>
          </cell>
          <cell r="G29">
            <v>0</v>
          </cell>
          <cell r="H29">
            <v>98412</v>
          </cell>
        </row>
        <row r="30">
          <cell r="A30" t="str">
            <v>7.3. Saját szgk. használat</v>
          </cell>
          <cell r="B30">
            <v>13585</v>
          </cell>
          <cell r="C30">
            <v>8256</v>
          </cell>
          <cell r="E30">
            <v>356826</v>
          </cell>
          <cell r="F30">
            <v>378667</v>
          </cell>
          <cell r="G30">
            <v>126609</v>
          </cell>
          <cell r="H30">
            <v>505276</v>
          </cell>
        </row>
        <row r="31">
          <cell r="A31" t="str">
            <v>7.4. Étkezési utalvány</v>
          </cell>
          <cell r="B31">
            <v>129824</v>
          </cell>
          <cell r="C31">
            <v>42807</v>
          </cell>
          <cell r="E31">
            <v>21399</v>
          </cell>
          <cell r="F31">
            <v>194030</v>
          </cell>
          <cell r="G31">
            <v>51360</v>
          </cell>
          <cell r="H31">
            <v>245390</v>
          </cell>
        </row>
        <row r="32">
          <cell r="A32" t="str">
            <v>7.5. Bizalom nyugdijpénztár t.</v>
          </cell>
          <cell r="B32">
            <v>133191</v>
          </cell>
          <cell r="C32">
            <v>39924</v>
          </cell>
          <cell r="D32">
            <v>0</v>
          </cell>
          <cell r="E32">
            <v>72513</v>
          </cell>
          <cell r="F32">
            <v>245628</v>
          </cell>
          <cell r="G32">
            <v>75969</v>
          </cell>
          <cell r="H32">
            <v>321597</v>
          </cell>
        </row>
        <row r="33">
          <cell r="A33" t="str">
            <v>7.6. Egyéb személyijellegü</v>
          </cell>
          <cell r="B33">
            <v>4000</v>
          </cell>
          <cell r="C33">
            <v>0</v>
          </cell>
          <cell r="E33">
            <v>0</v>
          </cell>
          <cell r="F33">
            <v>4000</v>
          </cell>
          <cell r="G33">
            <v>0</v>
          </cell>
          <cell r="H33">
            <v>4000</v>
          </cell>
        </row>
        <row r="34">
          <cell r="A34" t="str">
            <v>EGYÉB KÖLTSÉG  összesen</v>
          </cell>
          <cell r="B34">
            <v>233085</v>
          </cell>
          <cell r="C34">
            <v>60004</v>
          </cell>
          <cell r="D34">
            <v>5536</v>
          </cell>
          <cell r="E34">
            <v>158585</v>
          </cell>
          <cell r="F34">
            <v>457210</v>
          </cell>
          <cell r="G34">
            <v>132022</v>
          </cell>
          <cell r="H34">
            <v>589232</v>
          </cell>
        </row>
        <row r="35">
          <cell r="A35" t="str">
            <v>8.1. Vizkészlet járulék</v>
          </cell>
          <cell r="F35">
            <v>0</v>
          </cell>
          <cell r="H35">
            <v>0</v>
          </cell>
        </row>
        <row r="36">
          <cell r="A36" t="str">
            <v>8.2. Frekvencia használati dij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A37" t="str">
            <v>8.3. Köztisztasági dijak</v>
          </cell>
          <cell r="F37">
            <v>0</v>
          </cell>
          <cell r="H37">
            <v>0</v>
          </cell>
        </row>
        <row r="38">
          <cell r="A38" t="str">
            <v>8.4. Egyéb nem anyag jell. ktg</v>
          </cell>
          <cell r="B38">
            <v>0</v>
          </cell>
          <cell r="C38">
            <v>0</v>
          </cell>
          <cell r="D38">
            <v>880</v>
          </cell>
          <cell r="E38">
            <v>2910</v>
          </cell>
          <cell r="F38">
            <v>3790</v>
          </cell>
          <cell r="G38">
            <v>0</v>
          </cell>
          <cell r="H38">
            <v>3790</v>
          </cell>
        </row>
        <row r="39">
          <cell r="A39" t="str">
            <v>8.5. Jogi személy fiz. dijak</v>
          </cell>
          <cell r="B39">
            <v>29000</v>
          </cell>
          <cell r="E39">
            <v>0</v>
          </cell>
          <cell r="F39">
            <v>29000</v>
          </cell>
          <cell r="H39">
            <v>29000</v>
          </cell>
        </row>
        <row r="40">
          <cell r="A40" t="str">
            <v>8.6. Egyéb költség</v>
          </cell>
          <cell r="B40">
            <v>13562</v>
          </cell>
          <cell r="D40">
            <v>4656</v>
          </cell>
          <cell r="E40">
            <v>4352</v>
          </cell>
          <cell r="F40">
            <v>22570</v>
          </cell>
          <cell r="G40">
            <v>17281</v>
          </cell>
          <cell r="H40">
            <v>39851</v>
          </cell>
        </row>
        <row r="41">
          <cell r="A41" t="str">
            <v>8.7. Egyéb mbérhez kapcs. adó</v>
          </cell>
          <cell r="B41">
            <v>190523</v>
          </cell>
          <cell r="C41">
            <v>60004</v>
          </cell>
          <cell r="D41">
            <v>0</v>
          </cell>
          <cell r="E41">
            <v>151323</v>
          </cell>
          <cell r="F41">
            <v>401850</v>
          </cell>
          <cell r="G41">
            <v>114741</v>
          </cell>
          <cell r="H41">
            <v>516591</v>
          </cell>
        </row>
        <row r="42">
          <cell r="A42" t="str">
            <v>ALVÁLLALKOZÓ</v>
          </cell>
          <cell r="F42">
            <v>0</v>
          </cell>
          <cell r="H42">
            <v>0</v>
          </cell>
        </row>
        <row r="43">
          <cell r="A43" t="str">
            <v>M I N D Ö S S Z E S E N</v>
          </cell>
          <cell r="B43">
            <v>10206862</v>
          </cell>
          <cell r="C43">
            <v>2106486</v>
          </cell>
          <cell r="D43">
            <v>718310</v>
          </cell>
          <cell r="E43">
            <v>5581890</v>
          </cell>
          <cell r="F43">
            <v>18613548</v>
          </cell>
          <cell r="G43">
            <v>4383656</v>
          </cell>
          <cell r="H43">
            <v>22998000</v>
          </cell>
        </row>
        <row r="44">
          <cell r="A44" t="str">
            <v>010  att. sajat F</v>
          </cell>
          <cell r="F44">
            <v>0</v>
          </cell>
          <cell r="H44">
            <v>0</v>
          </cell>
        </row>
        <row r="45">
          <cell r="A45" t="str">
            <v>011   "   idegen F</v>
          </cell>
          <cell r="F45">
            <v>0</v>
          </cell>
          <cell r="H45">
            <v>0</v>
          </cell>
        </row>
        <row r="46">
          <cell r="A46" t="str">
            <v>020   "   fuvar</v>
          </cell>
          <cell r="B46">
            <v>0</v>
          </cell>
          <cell r="C46">
            <v>819066</v>
          </cell>
          <cell r="E46">
            <v>0</v>
          </cell>
          <cell r="F46">
            <v>819066</v>
          </cell>
          <cell r="G46">
            <v>0</v>
          </cell>
          <cell r="H46">
            <v>819066</v>
          </cell>
        </row>
        <row r="47">
          <cell r="A47" t="str">
            <v>021,2,5,6 fuvar F</v>
          </cell>
          <cell r="F47">
            <v>0</v>
          </cell>
          <cell r="H47">
            <v>0</v>
          </cell>
        </row>
        <row r="48">
          <cell r="A48" t="str">
            <v>030   "   gep</v>
          </cell>
          <cell r="F48">
            <v>0</v>
          </cell>
          <cell r="H48">
            <v>0</v>
          </cell>
        </row>
        <row r="49">
          <cell r="A49" t="str">
            <v>031,2,5,6 gep F</v>
          </cell>
          <cell r="F49">
            <v>0</v>
          </cell>
          <cell r="H49">
            <v>0</v>
          </cell>
        </row>
        <row r="50">
          <cell r="A50" t="str">
            <v>040   "   labor</v>
          </cell>
          <cell r="B50">
            <v>-10206862</v>
          </cell>
          <cell r="C50">
            <v>-2925552</v>
          </cell>
          <cell r="E50">
            <v>0</v>
          </cell>
          <cell r="F50">
            <v>-13132414</v>
          </cell>
          <cell r="G50">
            <v>0</v>
          </cell>
          <cell r="H50">
            <v>-13132414</v>
          </cell>
        </row>
        <row r="51">
          <cell r="A51" t="str">
            <v>042   "   uzemora</v>
          </cell>
          <cell r="D51">
            <v>-718310</v>
          </cell>
          <cell r="F51">
            <v>-718310</v>
          </cell>
          <cell r="H51">
            <v>-718310</v>
          </cell>
        </row>
        <row r="52">
          <cell r="A52" t="str">
            <v>043   "   ktg kul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A53" t="str">
            <v>044   "   egyeb ktg helyesbit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A54" t="str">
            <v>060 sajat vizfelhasznalas</v>
          </cell>
          <cell r="F54">
            <v>0</v>
          </cell>
          <cell r="H54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06 első lap"/>
      <sheetName val="Fürdő"/>
      <sheetName val="Szhely víz"/>
      <sheetName val="Kőszeg üm"/>
      <sheetName val="Vasvári üm"/>
      <sheetName val="Körmendi üm"/>
      <sheetName val="Szentgotthárdi üm"/>
      <sheetName val="Csatornamü üm"/>
      <sheetName val="Üzemm.össz."/>
      <sheetName val="Gép-, és Vizm.jav."/>
      <sheetName val="Villamos üzem"/>
      <sheetName val="Mics"/>
      <sheetName val="Diszp,Szolg.O.MICS"/>
      <sheetName val="Szolgátatási  Ig össz"/>
      <sheetName val="Fejl. Ig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">
          <cell r="A4" t="str">
            <v>MEGNEVEZÉS</v>
          </cell>
          <cell r="B4" t="str">
            <v>Labor költségei</v>
          </cell>
          <cell r="C4" t="str">
            <v>Vízmintázók költsége</v>
          </cell>
          <cell r="D4" t="str">
            <v>Gépjármüvek költségei</v>
          </cell>
          <cell r="E4" t="str">
            <v>Közp.üzemek irányitási ktg</v>
          </cell>
          <cell r="F4" t="str">
            <v>Tech.-és minőségell. Oszt össz.</v>
          </cell>
          <cell r="G4" t="str">
            <v>Müszaki O.  kp. irányitás</v>
          </cell>
          <cell r="H4" t="str">
            <v>Fejlesztési Ig.-hoz tartozó összesen</v>
          </cell>
        </row>
        <row r="5">
          <cell r="A5" t="str">
            <v>ANYAGKÖLTSÉG összesen</v>
          </cell>
          <cell r="B5">
            <v>668185</v>
          </cell>
          <cell r="C5">
            <v>12503</v>
          </cell>
          <cell r="D5">
            <v>688</v>
          </cell>
          <cell r="E5">
            <v>82895</v>
          </cell>
          <cell r="F5">
            <v>764271</v>
          </cell>
          <cell r="G5">
            <v>120787</v>
          </cell>
          <cell r="H5">
            <v>885058</v>
          </cell>
        </row>
        <row r="6">
          <cell r="A6" t="str">
            <v>1.1. Közvetlen anyag</v>
          </cell>
          <cell r="B6">
            <v>512840</v>
          </cell>
          <cell r="C6">
            <v>12503</v>
          </cell>
          <cell r="E6">
            <v>0</v>
          </cell>
          <cell r="F6">
            <v>525343</v>
          </cell>
          <cell r="G6">
            <v>25126</v>
          </cell>
          <cell r="H6">
            <v>550469</v>
          </cell>
        </row>
        <row r="7">
          <cell r="A7" t="str">
            <v>1.2.Fenntartás anyag</v>
          </cell>
          <cell r="B7">
            <v>155345</v>
          </cell>
          <cell r="D7">
            <v>688</v>
          </cell>
          <cell r="F7">
            <v>156033</v>
          </cell>
          <cell r="H7">
            <v>156033</v>
          </cell>
        </row>
        <row r="8">
          <cell r="A8" t="str">
            <v>1.3. Nyomtatvány</v>
          </cell>
          <cell r="E8">
            <v>82895</v>
          </cell>
          <cell r="F8">
            <v>82895</v>
          </cell>
          <cell r="G8">
            <v>95661</v>
          </cell>
          <cell r="H8">
            <v>178556</v>
          </cell>
        </row>
        <row r="9">
          <cell r="A9" t="str">
            <v>VILLAMOS ENERGIA</v>
          </cell>
          <cell r="B9">
            <v>135094</v>
          </cell>
          <cell r="E9">
            <v>0</v>
          </cell>
          <cell r="F9">
            <v>135094</v>
          </cell>
          <cell r="G9">
            <v>0</v>
          </cell>
          <cell r="H9">
            <v>135094</v>
          </cell>
        </row>
        <row r="10">
          <cell r="A10" t="str">
            <v>ÜZEM- ÉS FÜTŐANYAG összesen</v>
          </cell>
          <cell r="B10">
            <v>0</v>
          </cell>
          <cell r="C10">
            <v>0</v>
          </cell>
          <cell r="D10">
            <v>181909</v>
          </cell>
          <cell r="E10">
            <v>0</v>
          </cell>
          <cell r="F10">
            <v>181909</v>
          </cell>
          <cell r="G10">
            <v>0</v>
          </cell>
          <cell r="H10">
            <v>181909</v>
          </cell>
        </row>
        <row r="11">
          <cell r="A11" t="str">
            <v>3.1. Benzin, gázolaj, fütőa.</v>
          </cell>
          <cell r="B11">
            <v>0</v>
          </cell>
          <cell r="C11">
            <v>0</v>
          </cell>
          <cell r="D11">
            <v>181909</v>
          </cell>
          <cell r="F11">
            <v>181909</v>
          </cell>
          <cell r="H11">
            <v>181909</v>
          </cell>
        </row>
        <row r="12">
          <cell r="A12" t="str">
            <v>3.2. Földgáz</v>
          </cell>
          <cell r="F12">
            <v>0</v>
          </cell>
          <cell r="H12">
            <v>0</v>
          </cell>
        </row>
        <row r="13">
          <cell r="A13" t="str">
            <v>BÉRKÖLTSÉG és TB. járulék össz</v>
          </cell>
          <cell r="B13">
            <v>6364622</v>
          </cell>
          <cell r="C13">
            <v>1792353</v>
          </cell>
          <cell r="D13">
            <v>252186</v>
          </cell>
          <cell r="E13">
            <v>4808314</v>
          </cell>
          <cell r="F13">
            <v>13217475</v>
          </cell>
          <cell r="G13">
            <v>3777618</v>
          </cell>
          <cell r="H13">
            <v>16995093</v>
          </cell>
        </row>
        <row r="14">
          <cell r="A14" t="str">
            <v>4.1. Bérköltség</v>
          </cell>
          <cell r="B14">
            <v>4431125</v>
          </cell>
          <cell r="C14">
            <v>1242582</v>
          </cell>
          <cell r="D14">
            <v>181429</v>
          </cell>
          <cell r="E14">
            <v>3363677</v>
          </cell>
          <cell r="F14">
            <v>9218813</v>
          </cell>
          <cell r="G14">
            <v>2648759</v>
          </cell>
          <cell r="H14">
            <v>11867572</v>
          </cell>
        </row>
        <row r="15">
          <cell r="A15" t="str">
            <v>4.2. Bérek járulékai</v>
          </cell>
          <cell r="B15">
            <v>1933497</v>
          </cell>
          <cell r="C15">
            <v>549771</v>
          </cell>
          <cell r="D15">
            <v>70757</v>
          </cell>
          <cell r="E15">
            <v>1444637</v>
          </cell>
          <cell r="F15">
            <v>3998662</v>
          </cell>
          <cell r="G15">
            <v>1128859</v>
          </cell>
          <cell r="H15">
            <v>5127521</v>
          </cell>
        </row>
        <row r="16">
          <cell r="A16" t="str">
            <v>ÉRTÉKCSÖKKENÉSI LEIRÁS össz.</v>
          </cell>
          <cell r="B16">
            <v>2273857</v>
          </cell>
          <cell r="C16">
            <v>61132</v>
          </cell>
          <cell r="D16">
            <v>203514</v>
          </cell>
          <cell r="E16">
            <v>17295</v>
          </cell>
          <cell r="F16">
            <v>2555798</v>
          </cell>
          <cell r="G16">
            <v>49628</v>
          </cell>
          <cell r="H16">
            <v>2605426</v>
          </cell>
        </row>
        <row r="17">
          <cell r="A17" t="str">
            <v>5.1. Tervszerinti écs.</v>
          </cell>
          <cell r="B17">
            <v>2143894</v>
          </cell>
          <cell r="C17">
            <v>48083</v>
          </cell>
          <cell r="D17">
            <v>203514</v>
          </cell>
          <cell r="E17">
            <v>17295</v>
          </cell>
          <cell r="F17">
            <v>2412786</v>
          </cell>
          <cell r="G17">
            <v>49628</v>
          </cell>
          <cell r="H17">
            <v>2462414</v>
          </cell>
        </row>
        <row r="18">
          <cell r="A18" t="str">
            <v>5.2. Kis értékü tárgyi eszköz</v>
          </cell>
          <cell r="B18">
            <v>129963</v>
          </cell>
          <cell r="C18">
            <v>13049</v>
          </cell>
          <cell r="D18">
            <v>0</v>
          </cell>
          <cell r="E18">
            <v>0</v>
          </cell>
          <cell r="F18">
            <v>143012</v>
          </cell>
          <cell r="G18">
            <v>0</v>
          </cell>
          <cell r="H18">
            <v>143012</v>
          </cell>
        </row>
        <row r="19">
          <cell r="A19" t="str">
            <v>5.3. Terven felüli écs.</v>
          </cell>
          <cell r="F19">
            <v>0</v>
          </cell>
          <cell r="H19">
            <v>0</v>
          </cell>
        </row>
        <row r="20">
          <cell r="A20" t="str">
            <v>ANYAGJELLEGÜ SZOLGÁLTATÁS össz</v>
          </cell>
          <cell r="B20">
            <v>166349</v>
          </cell>
          <cell r="C20">
            <v>0</v>
          </cell>
          <cell r="D20">
            <v>74477</v>
          </cell>
          <cell r="E20">
            <v>5815</v>
          </cell>
          <cell r="F20">
            <v>246641</v>
          </cell>
          <cell r="G20">
            <v>38623</v>
          </cell>
          <cell r="H20">
            <v>285264</v>
          </cell>
        </row>
        <row r="21">
          <cell r="A21" t="str">
            <v>6.1. Posta, telefon</v>
          </cell>
          <cell r="E21">
            <v>404</v>
          </cell>
          <cell r="F21">
            <v>404</v>
          </cell>
          <cell r="G21">
            <v>16957</v>
          </cell>
          <cell r="H21">
            <v>17361</v>
          </cell>
        </row>
        <row r="22">
          <cell r="A22" t="str">
            <v>6.2. Idegen szállitás</v>
          </cell>
          <cell r="B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A23" t="str">
            <v>6.3. Idegen javitás</v>
          </cell>
          <cell r="B23">
            <v>162647</v>
          </cell>
          <cell r="C23">
            <v>0</v>
          </cell>
          <cell r="D23">
            <v>74477</v>
          </cell>
          <cell r="E23">
            <v>0</v>
          </cell>
          <cell r="F23">
            <v>237124</v>
          </cell>
          <cell r="G23">
            <v>0</v>
          </cell>
          <cell r="H23">
            <v>237124</v>
          </cell>
        </row>
        <row r="24">
          <cell r="A24" t="str">
            <v>6.4. Szennyviziszap száll.dep,</v>
          </cell>
          <cell r="F24">
            <v>0</v>
          </cell>
          <cell r="H24">
            <v>0</v>
          </cell>
        </row>
        <row r="25">
          <cell r="A25" t="str">
            <v>6.5. Szennyviztiszt.bérmunka d</v>
          </cell>
          <cell r="F25">
            <v>0</v>
          </cell>
          <cell r="H25">
            <v>0</v>
          </cell>
        </row>
        <row r="26">
          <cell r="A26" t="str">
            <v>6.6. Egyéb anyag jellegü</v>
          </cell>
          <cell r="B26">
            <v>3702</v>
          </cell>
          <cell r="C26">
            <v>0</v>
          </cell>
          <cell r="E26">
            <v>5411</v>
          </cell>
          <cell r="F26">
            <v>9113</v>
          </cell>
          <cell r="G26">
            <v>21666</v>
          </cell>
          <cell r="H26">
            <v>30779</v>
          </cell>
        </row>
        <row r="27">
          <cell r="A27" t="str">
            <v>SZEMÉLYI JELLEGÜ összesen</v>
          </cell>
          <cell r="B27">
            <v>365670</v>
          </cell>
          <cell r="C27">
            <v>180494</v>
          </cell>
          <cell r="D27">
            <v>0</v>
          </cell>
          <cell r="E27">
            <v>508986</v>
          </cell>
          <cell r="F27">
            <v>1055150</v>
          </cell>
          <cell r="G27">
            <v>264978</v>
          </cell>
          <cell r="H27">
            <v>1320128</v>
          </cell>
        </row>
        <row r="28">
          <cell r="A28" t="str">
            <v>7.1. Betegszab. táppénz hozzáj</v>
          </cell>
          <cell r="B28">
            <v>46010</v>
          </cell>
          <cell r="C28">
            <v>38363</v>
          </cell>
          <cell r="E28">
            <v>50040</v>
          </cell>
          <cell r="F28">
            <v>134413</v>
          </cell>
          <cell r="G28">
            <v>11040</v>
          </cell>
          <cell r="H28">
            <v>145453</v>
          </cell>
        </row>
        <row r="29">
          <cell r="A29" t="str">
            <v>7.2. Munkábajárás</v>
          </cell>
          <cell r="B29">
            <v>39060</v>
          </cell>
          <cell r="C29">
            <v>51144</v>
          </cell>
          <cell r="E29">
            <v>8208</v>
          </cell>
          <cell r="F29">
            <v>98412</v>
          </cell>
          <cell r="G29">
            <v>0</v>
          </cell>
          <cell r="H29">
            <v>98412</v>
          </cell>
        </row>
        <row r="30">
          <cell r="A30" t="str">
            <v>7.3. Saját szgk. használat</v>
          </cell>
          <cell r="B30">
            <v>13585</v>
          </cell>
          <cell r="C30">
            <v>8256</v>
          </cell>
          <cell r="E30">
            <v>356826</v>
          </cell>
          <cell r="F30">
            <v>378667</v>
          </cell>
          <cell r="G30">
            <v>126609</v>
          </cell>
          <cell r="H30">
            <v>505276</v>
          </cell>
        </row>
        <row r="31">
          <cell r="A31" t="str">
            <v>7.4. Étkezési utalvány</v>
          </cell>
          <cell r="B31">
            <v>129824</v>
          </cell>
          <cell r="C31">
            <v>42807</v>
          </cell>
          <cell r="E31">
            <v>21399</v>
          </cell>
          <cell r="F31">
            <v>194030</v>
          </cell>
          <cell r="G31">
            <v>51360</v>
          </cell>
          <cell r="H31">
            <v>245390</v>
          </cell>
        </row>
        <row r="32">
          <cell r="A32" t="str">
            <v>7.5. Bizalom nyugdijpénztár t.</v>
          </cell>
          <cell r="B32">
            <v>133191</v>
          </cell>
          <cell r="C32">
            <v>39924</v>
          </cell>
          <cell r="D32">
            <v>0</v>
          </cell>
          <cell r="E32">
            <v>72513</v>
          </cell>
          <cell r="F32">
            <v>245628</v>
          </cell>
          <cell r="G32">
            <v>75969</v>
          </cell>
          <cell r="H32">
            <v>321597</v>
          </cell>
        </row>
        <row r="33">
          <cell r="A33" t="str">
            <v>7.6. Egyéb személyijellegü</v>
          </cell>
          <cell r="B33">
            <v>4000</v>
          </cell>
          <cell r="C33">
            <v>0</v>
          </cell>
          <cell r="E33">
            <v>0</v>
          </cell>
          <cell r="F33">
            <v>4000</v>
          </cell>
          <cell r="G33">
            <v>0</v>
          </cell>
          <cell r="H33">
            <v>4000</v>
          </cell>
        </row>
        <row r="34">
          <cell r="A34" t="str">
            <v>EGYÉB KÖLTSÉG  összesen</v>
          </cell>
          <cell r="B34">
            <v>233085</v>
          </cell>
          <cell r="C34">
            <v>60004</v>
          </cell>
          <cell r="D34">
            <v>5536</v>
          </cell>
          <cell r="E34">
            <v>158585</v>
          </cell>
          <cell r="F34">
            <v>457210</v>
          </cell>
          <cell r="G34">
            <v>132022</v>
          </cell>
          <cell r="H34">
            <v>589232</v>
          </cell>
        </row>
        <row r="35">
          <cell r="A35" t="str">
            <v>8.1. Vizkészlet járulék</v>
          </cell>
          <cell r="F35">
            <v>0</v>
          </cell>
          <cell r="H35">
            <v>0</v>
          </cell>
        </row>
        <row r="36">
          <cell r="A36" t="str">
            <v>8.2. Frekvencia használati dij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A37" t="str">
            <v>8.3. Köztisztasági dijak</v>
          </cell>
          <cell r="F37">
            <v>0</v>
          </cell>
          <cell r="H37">
            <v>0</v>
          </cell>
        </row>
        <row r="38">
          <cell r="A38" t="str">
            <v>8.4. Egyéb nem anyag jell. ktg</v>
          </cell>
          <cell r="B38">
            <v>0</v>
          </cell>
          <cell r="C38">
            <v>0</v>
          </cell>
          <cell r="D38">
            <v>880</v>
          </cell>
          <cell r="E38">
            <v>2910</v>
          </cell>
          <cell r="F38">
            <v>3790</v>
          </cell>
          <cell r="G38">
            <v>0</v>
          </cell>
          <cell r="H38">
            <v>3790</v>
          </cell>
        </row>
        <row r="39">
          <cell r="A39" t="str">
            <v>8.5. Jogi személy fiz. dijak</v>
          </cell>
          <cell r="B39">
            <v>29000</v>
          </cell>
          <cell r="E39">
            <v>0</v>
          </cell>
          <cell r="F39">
            <v>29000</v>
          </cell>
          <cell r="H39">
            <v>29000</v>
          </cell>
        </row>
        <row r="40">
          <cell r="A40" t="str">
            <v>8.6. Egyéb költség</v>
          </cell>
          <cell r="B40">
            <v>13562</v>
          </cell>
          <cell r="D40">
            <v>4656</v>
          </cell>
          <cell r="E40">
            <v>4352</v>
          </cell>
          <cell r="F40">
            <v>22570</v>
          </cell>
          <cell r="G40">
            <v>17281</v>
          </cell>
          <cell r="H40">
            <v>39851</v>
          </cell>
        </row>
        <row r="41">
          <cell r="A41" t="str">
            <v>8.7. Egyéb mbérhez kapcs. adó</v>
          </cell>
          <cell r="B41">
            <v>190523</v>
          </cell>
          <cell r="C41">
            <v>60004</v>
          </cell>
          <cell r="D41">
            <v>0</v>
          </cell>
          <cell r="E41">
            <v>151323</v>
          </cell>
          <cell r="F41">
            <v>401850</v>
          </cell>
          <cell r="G41">
            <v>114741</v>
          </cell>
          <cell r="H41">
            <v>516591</v>
          </cell>
        </row>
        <row r="42">
          <cell r="A42" t="str">
            <v>ALVÁLLALKOZÓ</v>
          </cell>
          <cell r="F42">
            <v>0</v>
          </cell>
          <cell r="H42">
            <v>0</v>
          </cell>
        </row>
        <row r="43">
          <cell r="A43" t="str">
            <v>M I N D Ö S S Z E S E N</v>
          </cell>
          <cell r="B43">
            <v>10206862</v>
          </cell>
          <cell r="C43">
            <v>2106486</v>
          </cell>
          <cell r="D43">
            <v>718310</v>
          </cell>
          <cell r="E43">
            <v>5581890</v>
          </cell>
          <cell r="F43">
            <v>18613548</v>
          </cell>
          <cell r="G43">
            <v>4383656</v>
          </cell>
          <cell r="H43">
            <v>22998000</v>
          </cell>
        </row>
        <row r="44">
          <cell r="A44" t="str">
            <v>010  att. sajat F</v>
          </cell>
          <cell r="F44">
            <v>0</v>
          </cell>
          <cell r="H44">
            <v>0</v>
          </cell>
        </row>
        <row r="45">
          <cell r="A45" t="str">
            <v>011   "   idegen F</v>
          </cell>
          <cell r="F45">
            <v>0</v>
          </cell>
          <cell r="H45">
            <v>0</v>
          </cell>
        </row>
        <row r="46">
          <cell r="A46" t="str">
            <v>020   "   fuvar</v>
          </cell>
          <cell r="B46">
            <v>0</v>
          </cell>
          <cell r="C46">
            <v>819066</v>
          </cell>
          <cell r="E46">
            <v>0</v>
          </cell>
          <cell r="F46">
            <v>819066</v>
          </cell>
          <cell r="G46">
            <v>0</v>
          </cell>
          <cell r="H46">
            <v>819066</v>
          </cell>
        </row>
        <row r="47">
          <cell r="A47" t="str">
            <v>021,2,5,6 fuvar F</v>
          </cell>
          <cell r="F47">
            <v>0</v>
          </cell>
          <cell r="H47">
            <v>0</v>
          </cell>
        </row>
        <row r="48">
          <cell r="A48" t="str">
            <v>030   "   gep</v>
          </cell>
          <cell r="F48">
            <v>0</v>
          </cell>
          <cell r="H48">
            <v>0</v>
          </cell>
        </row>
        <row r="49">
          <cell r="A49" t="str">
            <v>031,2,5,6 gep F</v>
          </cell>
          <cell r="F49">
            <v>0</v>
          </cell>
          <cell r="H49">
            <v>0</v>
          </cell>
        </row>
        <row r="50">
          <cell r="A50" t="str">
            <v>040   "   labor</v>
          </cell>
          <cell r="B50">
            <v>-10206862</v>
          </cell>
          <cell r="C50">
            <v>-2925552</v>
          </cell>
          <cell r="E50">
            <v>0</v>
          </cell>
          <cell r="F50">
            <v>-13132414</v>
          </cell>
          <cell r="G50">
            <v>0</v>
          </cell>
          <cell r="H50">
            <v>-13132414</v>
          </cell>
        </row>
        <row r="51">
          <cell r="A51" t="str">
            <v>042   "   uzemora</v>
          </cell>
          <cell r="D51">
            <v>-718310</v>
          </cell>
          <cell r="F51">
            <v>-718310</v>
          </cell>
          <cell r="H51">
            <v>-718310</v>
          </cell>
        </row>
        <row r="52">
          <cell r="A52" t="str">
            <v>043   "   ktg kul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A53" t="str">
            <v>044   "   egyeb ktg helyesbit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A54" t="str">
            <v>060 sajat vizfelhasznalas</v>
          </cell>
          <cell r="F54">
            <v>0</v>
          </cell>
          <cell r="H54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06 első lap"/>
      <sheetName val="Fürdő"/>
      <sheetName val="Szhely víz"/>
      <sheetName val="Kőszeg üm"/>
      <sheetName val="Vasvári üm"/>
      <sheetName val="Körmendi üm"/>
      <sheetName val="Szentgotthárdi üm"/>
      <sheetName val="Csatornamü üm"/>
      <sheetName val="Üzemm.össz."/>
      <sheetName val="Gép-, és Vizm.jav."/>
      <sheetName val="Villamos üzem"/>
      <sheetName val="Mics"/>
      <sheetName val="Diszp,Szolg.O.MICS"/>
      <sheetName val="Szolgátatási  Ig össz"/>
      <sheetName val="Fejl. Ig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">
          <cell r="A4" t="str">
            <v>MEGNEVEZÉS</v>
          </cell>
          <cell r="B4" t="str">
            <v>Labor költségei</v>
          </cell>
          <cell r="C4" t="str">
            <v>Vízmintázók költsége</v>
          </cell>
          <cell r="D4" t="str">
            <v>Gépjármüvek költségei</v>
          </cell>
          <cell r="E4" t="str">
            <v>Közp.üzemek irányitási ktg</v>
          </cell>
          <cell r="F4" t="str">
            <v>Tech.-és minőségell. Oszt össz.</v>
          </cell>
          <cell r="G4" t="str">
            <v>Müszaki O.  kp. irányitás</v>
          </cell>
          <cell r="H4" t="str">
            <v>Fejlesztési Ig.-hoz tartozó összesen</v>
          </cell>
        </row>
        <row r="5">
          <cell r="A5" t="str">
            <v>ANYAGKÖLTSÉG összesen</v>
          </cell>
          <cell r="B5">
            <v>668185</v>
          </cell>
          <cell r="C5">
            <v>12503</v>
          </cell>
          <cell r="D5">
            <v>688</v>
          </cell>
          <cell r="E5">
            <v>82895</v>
          </cell>
          <cell r="F5">
            <v>764271</v>
          </cell>
          <cell r="G5">
            <v>120787</v>
          </cell>
          <cell r="H5">
            <v>885058</v>
          </cell>
        </row>
        <row r="6">
          <cell r="A6" t="str">
            <v>1.1. Közvetlen anyag</v>
          </cell>
          <cell r="B6">
            <v>512840</v>
          </cell>
          <cell r="C6">
            <v>12503</v>
          </cell>
          <cell r="E6">
            <v>0</v>
          </cell>
          <cell r="F6">
            <v>525343</v>
          </cell>
          <cell r="G6">
            <v>25126</v>
          </cell>
          <cell r="H6">
            <v>550469</v>
          </cell>
        </row>
        <row r="7">
          <cell r="A7" t="str">
            <v>1.2.Fenntartás anyag</v>
          </cell>
          <cell r="B7">
            <v>155345</v>
          </cell>
          <cell r="D7">
            <v>688</v>
          </cell>
          <cell r="F7">
            <v>156033</v>
          </cell>
          <cell r="H7">
            <v>156033</v>
          </cell>
        </row>
        <row r="8">
          <cell r="A8" t="str">
            <v>1.3. Nyomtatvány</v>
          </cell>
          <cell r="E8">
            <v>82895</v>
          </cell>
          <cell r="F8">
            <v>82895</v>
          </cell>
          <cell r="G8">
            <v>95661</v>
          </cell>
          <cell r="H8">
            <v>178556</v>
          </cell>
        </row>
        <row r="9">
          <cell r="A9" t="str">
            <v>VILLAMOS ENERGIA</v>
          </cell>
          <cell r="B9">
            <v>135094</v>
          </cell>
          <cell r="E9">
            <v>0</v>
          </cell>
          <cell r="F9">
            <v>135094</v>
          </cell>
          <cell r="G9">
            <v>0</v>
          </cell>
          <cell r="H9">
            <v>135094</v>
          </cell>
        </row>
        <row r="10">
          <cell r="A10" t="str">
            <v>ÜZEM- ÉS FÜTŐANYAG összesen</v>
          </cell>
          <cell r="B10">
            <v>0</v>
          </cell>
          <cell r="C10">
            <v>0</v>
          </cell>
          <cell r="D10">
            <v>181909</v>
          </cell>
          <cell r="E10">
            <v>0</v>
          </cell>
          <cell r="F10">
            <v>181909</v>
          </cell>
          <cell r="G10">
            <v>0</v>
          </cell>
          <cell r="H10">
            <v>181909</v>
          </cell>
        </row>
        <row r="11">
          <cell r="A11" t="str">
            <v>3.1. Benzin, gázolaj, fütőa.</v>
          </cell>
          <cell r="B11">
            <v>0</v>
          </cell>
          <cell r="C11">
            <v>0</v>
          </cell>
          <cell r="D11">
            <v>181909</v>
          </cell>
          <cell r="F11">
            <v>181909</v>
          </cell>
          <cell r="H11">
            <v>181909</v>
          </cell>
        </row>
        <row r="12">
          <cell r="A12" t="str">
            <v>3.2. Földgáz</v>
          </cell>
          <cell r="F12">
            <v>0</v>
          </cell>
          <cell r="H12">
            <v>0</v>
          </cell>
        </row>
        <row r="13">
          <cell r="A13" t="str">
            <v>BÉRKÖLTSÉG és TB. járulék össz</v>
          </cell>
          <cell r="B13">
            <v>6364622</v>
          </cell>
          <cell r="C13">
            <v>1792353</v>
          </cell>
          <cell r="D13">
            <v>252186</v>
          </cell>
          <cell r="E13">
            <v>4808314</v>
          </cell>
          <cell r="F13">
            <v>13217475</v>
          </cell>
          <cell r="G13">
            <v>3777618</v>
          </cell>
          <cell r="H13">
            <v>16995093</v>
          </cell>
        </row>
        <row r="14">
          <cell r="A14" t="str">
            <v>4.1. Bérköltség</v>
          </cell>
          <cell r="B14">
            <v>4431125</v>
          </cell>
          <cell r="C14">
            <v>1242582</v>
          </cell>
          <cell r="D14">
            <v>181429</v>
          </cell>
          <cell r="E14">
            <v>3363677</v>
          </cell>
          <cell r="F14">
            <v>9218813</v>
          </cell>
          <cell r="G14">
            <v>2648759</v>
          </cell>
          <cell r="H14">
            <v>11867572</v>
          </cell>
        </row>
        <row r="15">
          <cell r="A15" t="str">
            <v>4.2. Bérek járulékai</v>
          </cell>
          <cell r="B15">
            <v>1933497</v>
          </cell>
          <cell r="C15">
            <v>549771</v>
          </cell>
          <cell r="D15">
            <v>70757</v>
          </cell>
          <cell r="E15">
            <v>1444637</v>
          </cell>
          <cell r="F15">
            <v>3998662</v>
          </cell>
          <cell r="G15">
            <v>1128859</v>
          </cell>
          <cell r="H15">
            <v>5127521</v>
          </cell>
        </row>
        <row r="16">
          <cell r="A16" t="str">
            <v>ÉRTÉKCSÖKKENÉSI LEIRÁS össz.</v>
          </cell>
          <cell r="B16">
            <v>2273857</v>
          </cell>
          <cell r="C16">
            <v>61132</v>
          </cell>
          <cell r="D16">
            <v>203514</v>
          </cell>
          <cell r="E16">
            <v>17295</v>
          </cell>
          <cell r="F16">
            <v>2555798</v>
          </cell>
          <cell r="G16">
            <v>49628</v>
          </cell>
          <cell r="H16">
            <v>2605426</v>
          </cell>
        </row>
        <row r="17">
          <cell r="A17" t="str">
            <v>5.1. Tervszerinti écs.</v>
          </cell>
          <cell r="B17">
            <v>2143894</v>
          </cell>
          <cell r="C17">
            <v>48083</v>
          </cell>
          <cell r="D17">
            <v>203514</v>
          </cell>
          <cell r="E17">
            <v>17295</v>
          </cell>
          <cell r="F17">
            <v>2412786</v>
          </cell>
          <cell r="G17">
            <v>49628</v>
          </cell>
          <cell r="H17">
            <v>2462414</v>
          </cell>
        </row>
        <row r="18">
          <cell r="A18" t="str">
            <v>5.2. Kis értékü tárgyi eszköz</v>
          </cell>
          <cell r="B18">
            <v>129963</v>
          </cell>
          <cell r="C18">
            <v>13049</v>
          </cell>
          <cell r="D18">
            <v>0</v>
          </cell>
          <cell r="E18">
            <v>0</v>
          </cell>
          <cell r="F18">
            <v>143012</v>
          </cell>
          <cell r="G18">
            <v>0</v>
          </cell>
          <cell r="H18">
            <v>143012</v>
          </cell>
        </row>
        <row r="19">
          <cell r="A19" t="str">
            <v>5.3. Terven felüli écs.</v>
          </cell>
          <cell r="F19">
            <v>0</v>
          </cell>
          <cell r="H19">
            <v>0</v>
          </cell>
        </row>
        <row r="20">
          <cell r="A20" t="str">
            <v>ANYAGJELLEGÜ SZOLGÁLTATÁS össz</v>
          </cell>
          <cell r="B20">
            <v>166349</v>
          </cell>
          <cell r="C20">
            <v>0</v>
          </cell>
          <cell r="D20">
            <v>74477</v>
          </cell>
          <cell r="E20">
            <v>5815</v>
          </cell>
          <cell r="F20">
            <v>246641</v>
          </cell>
          <cell r="G20">
            <v>38623</v>
          </cell>
          <cell r="H20">
            <v>285264</v>
          </cell>
        </row>
        <row r="21">
          <cell r="A21" t="str">
            <v>6.1. Posta, telefon</v>
          </cell>
          <cell r="E21">
            <v>404</v>
          </cell>
          <cell r="F21">
            <v>404</v>
          </cell>
          <cell r="G21">
            <v>16957</v>
          </cell>
          <cell r="H21">
            <v>17361</v>
          </cell>
        </row>
        <row r="22">
          <cell r="A22" t="str">
            <v>6.2. Idegen szállitás</v>
          </cell>
          <cell r="B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A23" t="str">
            <v>6.3. Idegen javitás</v>
          </cell>
          <cell r="B23">
            <v>162647</v>
          </cell>
          <cell r="C23">
            <v>0</v>
          </cell>
          <cell r="D23">
            <v>74477</v>
          </cell>
          <cell r="E23">
            <v>0</v>
          </cell>
          <cell r="F23">
            <v>237124</v>
          </cell>
          <cell r="G23">
            <v>0</v>
          </cell>
          <cell r="H23">
            <v>237124</v>
          </cell>
        </row>
        <row r="24">
          <cell r="A24" t="str">
            <v>6.4. Szennyviziszap száll.dep,</v>
          </cell>
          <cell r="F24">
            <v>0</v>
          </cell>
          <cell r="H24">
            <v>0</v>
          </cell>
        </row>
        <row r="25">
          <cell r="A25" t="str">
            <v>6.5. Szennyviztiszt.bérmunka d</v>
          </cell>
          <cell r="F25">
            <v>0</v>
          </cell>
          <cell r="H25">
            <v>0</v>
          </cell>
        </row>
        <row r="26">
          <cell r="A26" t="str">
            <v>6.6. Egyéb anyag jellegü</v>
          </cell>
          <cell r="B26">
            <v>3702</v>
          </cell>
          <cell r="C26">
            <v>0</v>
          </cell>
          <cell r="E26">
            <v>5411</v>
          </cell>
          <cell r="F26">
            <v>9113</v>
          </cell>
          <cell r="G26">
            <v>21666</v>
          </cell>
          <cell r="H26">
            <v>30779</v>
          </cell>
        </row>
        <row r="27">
          <cell r="A27" t="str">
            <v>SZEMÉLYI JELLEGÜ összesen</v>
          </cell>
          <cell r="B27">
            <v>365670</v>
          </cell>
          <cell r="C27">
            <v>180494</v>
          </cell>
          <cell r="D27">
            <v>0</v>
          </cell>
          <cell r="E27">
            <v>508986</v>
          </cell>
          <cell r="F27">
            <v>1055150</v>
          </cell>
          <cell r="G27">
            <v>264978</v>
          </cell>
          <cell r="H27">
            <v>1320128</v>
          </cell>
        </row>
        <row r="28">
          <cell r="A28" t="str">
            <v>7.1. Betegszab. táppénz hozzáj</v>
          </cell>
          <cell r="B28">
            <v>46010</v>
          </cell>
          <cell r="C28">
            <v>38363</v>
          </cell>
          <cell r="E28">
            <v>50040</v>
          </cell>
          <cell r="F28">
            <v>134413</v>
          </cell>
          <cell r="G28">
            <v>11040</v>
          </cell>
          <cell r="H28">
            <v>145453</v>
          </cell>
        </row>
        <row r="29">
          <cell r="A29" t="str">
            <v>7.2. Munkábajárás</v>
          </cell>
          <cell r="B29">
            <v>39060</v>
          </cell>
          <cell r="C29">
            <v>51144</v>
          </cell>
          <cell r="E29">
            <v>8208</v>
          </cell>
          <cell r="F29">
            <v>98412</v>
          </cell>
          <cell r="G29">
            <v>0</v>
          </cell>
          <cell r="H29">
            <v>98412</v>
          </cell>
        </row>
        <row r="30">
          <cell r="A30" t="str">
            <v>7.3. Saját szgk. használat</v>
          </cell>
          <cell r="B30">
            <v>13585</v>
          </cell>
          <cell r="C30">
            <v>8256</v>
          </cell>
          <cell r="E30">
            <v>356826</v>
          </cell>
          <cell r="F30">
            <v>378667</v>
          </cell>
          <cell r="G30">
            <v>126609</v>
          </cell>
          <cell r="H30">
            <v>505276</v>
          </cell>
        </row>
        <row r="31">
          <cell r="A31" t="str">
            <v>7.4. Étkezési utalvány</v>
          </cell>
          <cell r="B31">
            <v>129824</v>
          </cell>
          <cell r="C31">
            <v>42807</v>
          </cell>
          <cell r="E31">
            <v>21399</v>
          </cell>
          <cell r="F31">
            <v>194030</v>
          </cell>
          <cell r="G31">
            <v>51360</v>
          </cell>
          <cell r="H31">
            <v>245390</v>
          </cell>
        </row>
        <row r="32">
          <cell r="A32" t="str">
            <v>7.5. Bizalom nyugdijpénztár t.</v>
          </cell>
          <cell r="B32">
            <v>133191</v>
          </cell>
          <cell r="C32">
            <v>39924</v>
          </cell>
          <cell r="D32">
            <v>0</v>
          </cell>
          <cell r="E32">
            <v>72513</v>
          </cell>
          <cell r="F32">
            <v>245628</v>
          </cell>
          <cell r="G32">
            <v>75969</v>
          </cell>
          <cell r="H32">
            <v>321597</v>
          </cell>
        </row>
        <row r="33">
          <cell r="A33" t="str">
            <v>7.6. Egyéb személyijellegü</v>
          </cell>
          <cell r="B33">
            <v>4000</v>
          </cell>
          <cell r="C33">
            <v>0</v>
          </cell>
          <cell r="E33">
            <v>0</v>
          </cell>
          <cell r="F33">
            <v>4000</v>
          </cell>
          <cell r="G33">
            <v>0</v>
          </cell>
          <cell r="H33">
            <v>4000</v>
          </cell>
        </row>
        <row r="34">
          <cell r="A34" t="str">
            <v>EGYÉB KÖLTSÉG  összesen</v>
          </cell>
          <cell r="B34">
            <v>233085</v>
          </cell>
          <cell r="C34">
            <v>60004</v>
          </cell>
          <cell r="D34">
            <v>5536</v>
          </cell>
          <cell r="E34">
            <v>158585</v>
          </cell>
          <cell r="F34">
            <v>457210</v>
          </cell>
          <cell r="G34">
            <v>132022</v>
          </cell>
          <cell r="H34">
            <v>589232</v>
          </cell>
        </row>
        <row r="35">
          <cell r="A35" t="str">
            <v>8.1. Vizkészlet járulék</v>
          </cell>
          <cell r="F35">
            <v>0</v>
          </cell>
          <cell r="H35">
            <v>0</v>
          </cell>
        </row>
        <row r="36">
          <cell r="A36" t="str">
            <v>8.2. Frekvencia használati dij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A37" t="str">
            <v>8.3. Köztisztasági dijak</v>
          </cell>
          <cell r="F37">
            <v>0</v>
          </cell>
          <cell r="H37">
            <v>0</v>
          </cell>
        </row>
        <row r="38">
          <cell r="A38" t="str">
            <v>8.4. Egyéb nem anyag jell. ktg</v>
          </cell>
          <cell r="B38">
            <v>0</v>
          </cell>
          <cell r="C38">
            <v>0</v>
          </cell>
          <cell r="D38">
            <v>880</v>
          </cell>
          <cell r="E38">
            <v>2910</v>
          </cell>
          <cell r="F38">
            <v>3790</v>
          </cell>
          <cell r="G38">
            <v>0</v>
          </cell>
          <cell r="H38">
            <v>3790</v>
          </cell>
        </row>
        <row r="39">
          <cell r="A39" t="str">
            <v>8.5. Jogi személy fiz. dijak</v>
          </cell>
          <cell r="B39">
            <v>29000</v>
          </cell>
          <cell r="E39">
            <v>0</v>
          </cell>
          <cell r="F39">
            <v>29000</v>
          </cell>
          <cell r="H39">
            <v>29000</v>
          </cell>
        </row>
        <row r="40">
          <cell r="A40" t="str">
            <v>8.6. Egyéb költség</v>
          </cell>
          <cell r="B40">
            <v>13562</v>
          </cell>
          <cell r="D40">
            <v>4656</v>
          </cell>
          <cell r="E40">
            <v>4352</v>
          </cell>
          <cell r="F40">
            <v>22570</v>
          </cell>
          <cell r="G40">
            <v>17281</v>
          </cell>
          <cell r="H40">
            <v>39851</v>
          </cell>
        </row>
        <row r="41">
          <cell r="A41" t="str">
            <v>8.7. Egyéb mbérhez kapcs. adó</v>
          </cell>
          <cell r="B41">
            <v>190523</v>
          </cell>
          <cell r="C41">
            <v>60004</v>
          </cell>
          <cell r="D41">
            <v>0</v>
          </cell>
          <cell r="E41">
            <v>151323</v>
          </cell>
          <cell r="F41">
            <v>401850</v>
          </cell>
          <cell r="G41">
            <v>114741</v>
          </cell>
          <cell r="H41">
            <v>516591</v>
          </cell>
        </row>
        <row r="42">
          <cell r="A42" t="str">
            <v>ALVÁLLALKOZÓ</v>
          </cell>
          <cell r="F42">
            <v>0</v>
          </cell>
          <cell r="H42">
            <v>0</v>
          </cell>
        </row>
        <row r="43">
          <cell r="A43" t="str">
            <v>M I N D Ö S S Z E S E N</v>
          </cell>
          <cell r="B43">
            <v>10206862</v>
          </cell>
          <cell r="C43">
            <v>2106486</v>
          </cell>
          <cell r="D43">
            <v>718310</v>
          </cell>
          <cell r="E43">
            <v>5581890</v>
          </cell>
          <cell r="F43">
            <v>18613548</v>
          </cell>
          <cell r="G43">
            <v>4383656</v>
          </cell>
          <cell r="H43">
            <v>22998000</v>
          </cell>
        </row>
        <row r="44">
          <cell r="A44" t="str">
            <v>010  att. sajat F</v>
          </cell>
          <cell r="F44">
            <v>0</v>
          </cell>
          <cell r="H44">
            <v>0</v>
          </cell>
        </row>
        <row r="45">
          <cell r="A45" t="str">
            <v>011   "   idegen F</v>
          </cell>
          <cell r="F45">
            <v>0</v>
          </cell>
          <cell r="H45">
            <v>0</v>
          </cell>
        </row>
        <row r="46">
          <cell r="A46" t="str">
            <v>020   "   fuvar</v>
          </cell>
          <cell r="B46">
            <v>0</v>
          </cell>
          <cell r="C46">
            <v>819066</v>
          </cell>
          <cell r="E46">
            <v>0</v>
          </cell>
          <cell r="F46">
            <v>819066</v>
          </cell>
          <cell r="G46">
            <v>0</v>
          </cell>
          <cell r="H46">
            <v>819066</v>
          </cell>
        </row>
        <row r="47">
          <cell r="A47" t="str">
            <v>021,2,5,6 fuvar F</v>
          </cell>
          <cell r="F47">
            <v>0</v>
          </cell>
          <cell r="H47">
            <v>0</v>
          </cell>
        </row>
        <row r="48">
          <cell r="A48" t="str">
            <v>030   "   gep</v>
          </cell>
          <cell r="F48">
            <v>0</v>
          </cell>
          <cell r="H48">
            <v>0</v>
          </cell>
        </row>
        <row r="49">
          <cell r="A49" t="str">
            <v>031,2,5,6 gep F</v>
          </cell>
          <cell r="F49">
            <v>0</v>
          </cell>
          <cell r="H49">
            <v>0</v>
          </cell>
        </row>
        <row r="50">
          <cell r="A50" t="str">
            <v>040   "   labor</v>
          </cell>
          <cell r="B50">
            <v>-10206862</v>
          </cell>
          <cell r="C50">
            <v>-2925552</v>
          </cell>
          <cell r="E50">
            <v>0</v>
          </cell>
          <cell r="F50">
            <v>-13132414</v>
          </cell>
          <cell r="G50">
            <v>0</v>
          </cell>
          <cell r="H50">
            <v>-13132414</v>
          </cell>
        </row>
        <row r="51">
          <cell r="A51" t="str">
            <v>042   "   uzemora</v>
          </cell>
          <cell r="D51">
            <v>-718310</v>
          </cell>
          <cell r="F51">
            <v>-718310</v>
          </cell>
          <cell r="H51">
            <v>-718310</v>
          </cell>
        </row>
        <row r="52">
          <cell r="A52" t="str">
            <v>043   "   ktg kul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A53" t="str">
            <v>044   "   egyeb ktg helyesbit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A54" t="str">
            <v>060 sajat vizfelhasznalas</v>
          </cell>
          <cell r="F54">
            <v>0</v>
          </cell>
          <cell r="H54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06 első lap"/>
      <sheetName val="Fürdő"/>
      <sheetName val="Szhely víz"/>
      <sheetName val="Kőszeg üm"/>
      <sheetName val="Vasvári üm"/>
      <sheetName val="Körmendi üm"/>
      <sheetName val="Szentgotthárdi üm"/>
      <sheetName val="Csatornamü üm"/>
      <sheetName val="Üzemm.össz."/>
      <sheetName val="Gép-, és Vizm.jav."/>
      <sheetName val="Villamos üzem"/>
      <sheetName val="Mics"/>
      <sheetName val="Diszp,Szolg.O.MICS"/>
      <sheetName val="Szolgátatási  Ig össz"/>
      <sheetName val="Fejl. Ig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">
          <cell r="A4" t="str">
            <v>MEGNEVEZÉS</v>
          </cell>
          <cell r="B4" t="str">
            <v>Labor költségei</v>
          </cell>
          <cell r="C4" t="str">
            <v>Vízmintázók költsége</v>
          </cell>
          <cell r="D4" t="str">
            <v>Gépjármüvek költségei</v>
          </cell>
          <cell r="E4" t="str">
            <v>Közp.üzemek irányitási ktg</v>
          </cell>
          <cell r="F4" t="str">
            <v>Tech.-és minőségell. Oszt össz.</v>
          </cell>
          <cell r="G4" t="str">
            <v>Müszaki O.  kp. irányitás</v>
          </cell>
          <cell r="H4" t="str">
            <v>Fejlesztési Ig.-hoz tartozó összesen</v>
          </cell>
        </row>
        <row r="5">
          <cell r="A5" t="str">
            <v>ANYAGKÖLTSÉG összesen</v>
          </cell>
          <cell r="B5">
            <v>668185</v>
          </cell>
          <cell r="C5">
            <v>12503</v>
          </cell>
          <cell r="D5">
            <v>688</v>
          </cell>
          <cell r="E5">
            <v>82895</v>
          </cell>
          <cell r="F5">
            <v>764271</v>
          </cell>
          <cell r="G5">
            <v>120787</v>
          </cell>
          <cell r="H5">
            <v>885058</v>
          </cell>
        </row>
        <row r="6">
          <cell r="A6" t="str">
            <v>1.1. Közvetlen anyag</v>
          </cell>
          <cell r="B6">
            <v>512840</v>
          </cell>
          <cell r="C6">
            <v>12503</v>
          </cell>
          <cell r="E6">
            <v>0</v>
          </cell>
          <cell r="F6">
            <v>525343</v>
          </cell>
          <cell r="G6">
            <v>25126</v>
          </cell>
          <cell r="H6">
            <v>550469</v>
          </cell>
        </row>
        <row r="7">
          <cell r="A7" t="str">
            <v>1.2.Fenntartás anyag</v>
          </cell>
          <cell r="B7">
            <v>155345</v>
          </cell>
          <cell r="D7">
            <v>688</v>
          </cell>
          <cell r="F7">
            <v>156033</v>
          </cell>
          <cell r="H7">
            <v>156033</v>
          </cell>
        </row>
        <row r="8">
          <cell r="A8" t="str">
            <v>1.3. Nyomtatvány</v>
          </cell>
          <cell r="E8">
            <v>82895</v>
          </cell>
          <cell r="F8">
            <v>82895</v>
          </cell>
          <cell r="G8">
            <v>95661</v>
          </cell>
          <cell r="H8">
            <v>178556</v>
          </cell>
        </row>
        <row r="9">
          <cell r="A9" t="str">
            <v>VILLAMOS ENERGIA</v>
          </cell>
          <cell r="B9">
            <v>135094</v>
          </cell>
          <cell r="E9">
            <v>0</v>
          </cell>
          <cell r="F9">
            <v>135094</v>
          </cell>
          <cell r="G9">
            <v>0</v>
          </cell>
          <cell r="H9">
            <v>135094</v>
          </cell>
        </row>
        <row r="10">
          <cell r="A10" t="str">
            <v>ÜZEM- ÉS FÜTŐANYAG összesen</v>
          </cell>
          <cell r="B10">
            <v>0</v>
          </cell>
          <cell r="C10">
            <v>0</v>
          </cell>
          <cell r="D10">
            <v>181909</v>
          </cell>
          <cell r="E10">
            <v>0</v>
          </cell>
          <cell r="F10">
            <v>181909</v>
          </cell>
          <cell r="G10">
            <v>0</v>
          </cell>
          <cell r="H10">
            <v>181909</v>
          </cell>
        </row>
        <row r="11">
          <cell r="A11" t="str">
            <v>3.1. Benzin, gázolaj, fütőa.</v>
          </cell>
          <cell r="B11">
            <v>0</v>
          </cell>
          <cell r="C11">
            <v>0</v>
          </cell>
          <cell r="D11">
            <v>181909</v>
          </cell>
          <cell r="F11">
            <v>181909</v>
          </cell>
          <cell r="H11">
            <v>181909</v>
          </cell>
        </row>
        <row r="12">
          <cell r="A12" t="str">
            <v>3.2. Földgáz</v>
          </cell>
          <cell r="F12">
            <v>0</v>
          </cell>
          <cell r="H12">
            <v>0</v>
          </cell>
        </row>
        <row r="13">
          <cell r="A13" t="str">
            <v>BÉRKÖLTSÉG és TB. járulék össz</v>
          </cell>
          <cell r="B13">
            <v>6364622</v>
          </cell>
          <cell r="C13">
            <v>1792353</v>
          </cell>
          <cell r="D13">
            <v>252186</v>
          </cell>
          <cell r="E13">
            <v>4808314</v>
          </cell>
          <cell r="F13">
            <v>13217475</v>
          </cell>
          <cell r="G13">
            <v>3777618</v>
          </cell>
          <cell r="H13">
            <v>16995093</v>
          </cell>
        </row>
        <row r="14">
          <cell r="A14" t="str">
            <v>4.1. Bérköltség</v>
          </cell>
          <cell r="B14">
            <v>4431125</v>
          </cell>
          <cell r="C14">
            <v>1242582</v>
          </cell>
          <cell r="D14">
            <v>181429</v>
          </cell>
          <cell r="E14">
            <v>3363677</v>
          </cell>
          <cell r="F14">
            <v>9218813</v>
          </cell>
          <cell r="G14">
            <v>2648759</v>
          </cell>
          <cell r="H14">
            <v>11867572</v>
          </cell>
        </row>
        <row r="15">
          <cell r="A15" t="str">
            <v>4.2. Bérek járulékai</v>
          </cell>
          <cell r="B15">
            <v>1933497</v>
          </cell>
          <cell r="C15">
            <v>549771</v>
          </cell>
          <cell r="D15">
            <v>70757</v>
          </cell>
          <cell r="E15">
            <v>1444637</v>
          </cell>
          <cell r="F15">
            <v>3998662</v>
          </cell>
          <cell r="G15">
            <v>1128859</v>
          </cell>
          <cell r="H15">
            <v>5127521</v>
          </cell>
        </row>
        <row r="16">
          <cell r="A16" t="str">
            <v>ÉRTÉKCSÖKKENÉSI LEIRÁS össz.</v>
          </cell>
          <cell r="B16">
            <v>2273857</v>
          </cell>
          <cell r="C16">
            <v>61132</v>
          </cell>
          <cell r="D16">
            <v>203514</v>
          </cell>
          <cell r="E16">
            <v>17295</v>
          </cell>
          <cell r="F16">
            <v>2555798</v>
          </cell>
          <cell r="G16">
            <v>49628</v>
          </cell>
          <cell r="H16">
            <v>2605426</v>
          </cell>
        </row>
        <row r="17">
          <cell r="A17" t="str">
            <v>5.1. Tervszerinti écs.</v>
          </cell>
          <cell r="B17">
            <v>2143894</v>
          </cell>
          <cell r="C17">
            <v>48083</v>
          </cell>
          <cell r="D17">
            <v>203514</v>
          </cell>
          <cell r="E17">
            <v>17295</v>
          </cell>
          <cell r="F17">
            <v>2412786</v>
          </cell>
          <cell r="G17">
            <v>49628</v>
          </cell>
          <cell r="H17">
            <v>2462414</v>
          </cell>
        </row>
        <row r="18">
          <cell r="A18" t="str">
            <v>5.2. Kis értékü tárgyi eszköz</v>
          </cell>
          <cell r="B18">
            <v>129963</v>
          </cell>
          <cell r="C18">
            <v>13049</v>
          </cell>
          <cell r="D18">
            <v>0</v>
          </cell>
          <cell r="E18">
            <v>0</v>
          </cell>
          <cell r="F18">
            <v>143012</v>
          </cell>
          <cell r="G18">
            <v>0</v>
          </cell>
          <cell r="H18">
            <v>143012</v>
          </cell>
        </row>
        <row r="19">
          <cell r="A19" t="str">
            <v>5.3. Terven felüli écs.</v>
          </cell>
          <cell r="F19">
            <v>0</v>
          </cell>
          <cell r="H19">
            <v>0</v>
          </cell>
        </row>
        <row r="20">
          <cell r="A20" t="str">
            <v>ANYAGJELLEGÜ SZOLGÁLTATÁS össz</v>
          </cell>
          <cell r="B20">
            <v>166349</v>
          </cell>
          <cell r="C20">
            <v>0</v>
          </cell>
          <cell r="D20">
            <v>74477</v>
          </cell>
          <cell r="E20">
            <v>5815</v>
          </cell>
          <cell r="F20">
            <v>246641</v>
          </cell>
          <cell r="G20">
            <v>38623</v>
          </cell>
          <cell r="H20">
            <v>285264</v>
          </cell>
        </row>
        <row r="21">
          <cell r="A21" t="str">
            <v>6.1. Posta, telefon</v>
          </cell>
          <cell r="E21">
            <v>404</v>
          </cell>
          <cell r="F21">
            <v>404</v>
          </cell>
          <cell r="G21">
            <v>16957</v>
          </cell>
          <cell r="H21">
            <v>17361</v>
          </cell>
        </row>
        <row r="22">
          <cell r="A22" t="str">
            <v>6.2. Idegen szállitás</v>
          </cell>
          <cell r="B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A23" t="str">
            <v>6.3. Idegen javitás</v>
          </cell>
          <cell r="B23">
            <v>162647</v>
          </cell>
          <cell r="C23">
            <v>0</v>
          </cell>
          <cell r="D23">
            <v>74477</v>
          </cell>
          <cell r="E23">
            <v>0</v>
          </cell>
          <cell r="F23">
            <v>237124</v>
          </cell>
          <cell r="G23">
            <v>0</v>
          </cell>
          <cell r="H23">
            <v>237124</v>
          </cell>
        </row>
        <row r="24">
          <cell r="A24" t="str">
            <v>6.4. Szennyviziszap száll.dep,</v>
          </cell>
          <cell r="F24">
            <v>0</v>
          </cell>
          <cell r="H24">
            <v>0</v>
          </cell>
        </row>
        <row r="25">
          <cell r="A25" t="str">
            <v>6.5. Szennyviztiszt.bérmunka d</v>
          </cell>
          <cell r="F25">
            <v>0</v>
          </cell>
          <cell r="H25">
            <v>0</v>
          </cell>
        </row>
        <row r="26">
          <cell r="A26" t="str">
            <v>6.6. Egyéb anyag jellegü</v>
          </cell>
          <cell r="B26">
            <v>3702</v>
          </cell>
          <cell r="C26">
            <v>0</v>
          </cell>
          <cell r="E26">
            <v>5411</v>
          </cell>
          <cell r="F26">
            <v>9113</v>
          </cell>
          <cell r="G26">
            <v>21666</v>
          </cell>
          <cell r="H26">
            <v>30779</v>
          </cell>
        </row>
        <row r="27">
          <cell r="A27" t="str">
            <v>SZEMÉLYI JELLEGÜ összesen</v>
          </cell>
          <cell r="B27">
            <v>365670</v>
          </cell>
          <cell r="C27">
            <v>180494</v>
          </cell>
          <cell r="D27">
            <v>0</v>
          </cell>
          <cell r="E27">
            <v>508986</v>
          </cell>
          <cell r="F27">
            <v>1055150</v>
          </cell>
          <cell r="G27">
            <v>264978</v>
          </cell>
          <cell r="H27">
            <v>1320128</v>
          </cell>
        </row>
        <row r="28">
          <cell r="A28" t="str">
            <v>7.1. Betegszab. táppénz hozzáj</v>
          </cell>
          <cell r="B28">
            <v>46010</v>
          </cell>
          <cell r="C28">
            <v>38363</v>
          </cell>
          <cell r="E28">
            <v>50040</v>
          </cell>
          <cell r="F28">
            <v>134413</v>
          </cell>
          <cell r="G28">
            <v>11040</v>
          </cell>
          <cell r="H28">
            <v>145453</v>
          </cell>
        </row>
        <row r="29">
          <cell r="A29" t="str">
            <v>7.2. Munkábajárás</v>
          </cell>
          <cell r="B29">
            <v>39060</v>
          </cell>
          <cell r="C29">
            <v>51144</v>
          </cell>
          <cell r="E29">
            <v>8208</v>
          </cell>
          <cell r="F29">
            <v>98412</v>
          </cell>
          <cell r="G29">
            <v>0</v>
          </cell>
          <cell r="H29">
            <v>98412</v>
          </cell>
        </row>
        <row r="30">
          <cell r="A30" t="str">
            <v>7.3. Saját szgk. használat</v>
          </cell>
          <cell r="B30">
            <v>13585</v>
          </cell>
          <cell r="C30">
            <v>8256</v>
          </cell>
          <cell r="E30">
            <v>356826</v>
          </cell>
          <cell r="F30">
            <v>378667</v>
          </cell>
          <cell r="G30">
            <v>126609</v>
          </cell>
          <cell r="H30">
            <v>505276</v>
          </cell>
        </row>
        <row r="31">
          <cell r="A31" t="str">
            <v>7.4. Étkezési utalvány</v>
          </cell>
          <cell r="B31">
            <v>129824</v>
          </cell>
          <cell r="C31">
            <v>42807</v>
          </cell>
          <cell r="E31">
            <v>21399</v>
          </cell>
          <cell r="F31">
            <v>194030</v>
          </cell>
          <cell r="G31">
            <v>51360</v>
          </cell>
          <cell r="H31">
            <v>245390</v>
          </cell>
        </row>
        <row r="32">
          <cell r="A32" t="str">
            <v>7.5. Bizalom nyugdijpénztár t.</v>
          </cell>
          <cell r="B32">
            <v>133191</v>
          </cell>
          <cell r="C32">
            <v>39924</v>
          </cell>
          <cell r="D32">
            <v>0</v>
          </cell>
          <cell r="E32">
            <v>72513</v>
          </cell>
          <cell r="F32">
            <v>245628</v>
          </cell>
          <cell r="G32">
            <v>75969</v>
          </cell>
          <cell r="H32">
            <v>321597</v>
          </cell>
        </row>
        <row r="33">
          <cell r="A33" t="str">
            <v>7.6. Egyéb személyijellegü</v>
          </cell>
          <cell r="B33">
            <v>4000</v>
          </cell>
          <cell r="C33">
            <v>0</v>
          </cell>
          <cell r="E33">
            <v>0</v>
          </cell>
          <cell r="F33">
            <v>4000</v>
          </cell>
          <cell r="G33">
            <v>0</v>
          </cell>
          <cell r="H33">
            <v>4000</v>
          </cell>
        </row>
        <row r="34">
          <cell r="A34" t="str">
            <v>EGYÉB KÖLTSÉG  összesen</v>
          </cell>
          <cell r="B34">
            <v>233085</v>
          </cell>
          <cell r="C34">
            <v>60004</v>
          </cell>
          <cell r="D34">
            <v>5536</v>
          </cell>
          <cell r="E34">
            <v>158585</v>
          </cell>
          <cell r="F34">
            <v>457210</v>
          </cell>
          <cell r="G34">
            <v>132022</v>
          </cell>
          <cell r="H34">
            <v>589232</v>
          </cell>
        </row>
        <row r="35">
          <cell r="A35" t="str">
            <v>8.1. Vizkészlet járulék</v>
          </cell>
          <cell r="F35">
            <v>0</v>
          </cell>
          <cell r="H35">
            <v>0</v>
          </cell>
        </row>
        <row r="36">
          <cell r="A36" t="str">
            <v>8.2. Frekvencia használati dij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A37" t="str">
            <v>8.3. Köztisztasági dijak</v>
          </cell>
          <cell r="F37">
            <v>0</v>
          </cell>
          <cell r="H37">
            <v>0</v>
          </cell>
        </row>
        <row r="38">
          <cell r="A38" t="str">
            <v>8.4. Egyéb nem anyag jell. ktg</v>
          </cell>
          <cell r="B38">
            <v>0</v>
          </cell>
          <cell r="C38">
            <v>0</v>
          </cell>
          <cell r="D38">
            <v>880</v>
          </cell>
          <cell r="E38">
            <v>2910</v>
          </cell>
          <cell r="F38">
            <v>3790</v>
          </cell>
          <cell r="G38">
            <v>0</v>
          </cell>
          <cell r="H38">
            <v>3790</v>
          </cell>
        </row>
        <row r="39">
          <cell r="A39" t="str">
            <v>8.5. Jogi személy fiz. dijak</v>
          </cell>
          <cell r="B39">
            <v>29000</v>
          </cell>
          <cell r="E39">
            <v>0</v>
          </cell>
          <cell r="F39">
            <v>29000</v>
          </cell>
          <cell r="H39">
            <v>29000</v>
          </cell>
        </row>
        <row r="40">
          <cell r="A40" t="str">
            <v>8.6. Egyéb költség</v>
          </cell>
          <cell r="B40">
            <v>13562</v>
          </cell>
          <cell r="D40">
            <v>4656</v>
          </cell>
          <cell r="E40">
            <v>4352</v>
          </cell>
          <cell r="F40">
            <v>22570</v>
          </cell>
          <cell r="G40">
            <v>17281</v>
          </cell>
          <cell r="H40">
            <v>39851</v>
          </cell>
        </row>
        <row r="41">
          <cell r="A41" t="str">
            <v>8.7. Egyéb mbérhez kapcs. adó</v>
          </cell>
          <cell r="B41">
            <v>190523</v>
          </cell>
          <cell r="C41">
            <v>60004</v>
          </cell>
          <cell r="D41">
            <v>0</v>
          </cell>
          <cell r="E41">
            <v>151323</v>
          </cell>
          <cell r="F41">
            <v>401850</v>
          </cell>
          <cell r="G41">
            <v>114741</v>
          </cell>
          <cell r="H41">
            <v>516591</v>
          </cell>
        </row>
        <row r="42">
          <cell r="A42" t="str">
            <v>ALVÁLLALKOZÓ</v>
          </cell>
          <cell r="F42">
            <v>0</v>
          </cell>
          <cell r="H42">
            <v>0</v>
          </cell>
        </row>
        <row r="43">
          <cell r="A43" t="str">
            <v>M I N D Ö S S Z E S E N</v>
          </cell>
          <cell r="B43">
            <v>10206862</v>
          </cell>
          <cell r="C43">
            <v>2106486</v>
          </cell>
          <cell r="D43">
            <v>718310</v>
          </cell>
          <cell r="E43">
            <v>5581890</v>
          </cell>
          <cell r="F43">
            <v>18613548</v>
          </cell>
          <cell r="G43">
            <v>4383656</v>
          </cell>
          <cell r="H43">
            <v>22998000</v>
          </cell>
        </row>
        <row r="44">
          <cell r="A44" t="str">
            <v>010  att. sajat F</v>
          </cell>
          <cell r="F44">
            <v>0</v>
          </cell>
          <cell r="H44">
            <v>0</v>
          </cell>
        </row>
        <row r="45">
          <cell r="A45" t="str">
            <v>011   "   idegen F</v>
          </cell>
          <cell r="F45">
            <v>0</v>
          </cell>
          <cell r="H45">
            <v>0</v>
          </cell>
        </row>
        <row r="46">
          <cell r="A46" t="str">
            <v>020   "   fuvar</v>
          </cell>
          <cell r="B46">
            <v>0</v>
          </cell>
          <cell r="C46">
            <v>819066</v>
          </cell>
          <cell r="E46">
            <v>0</v>
          </cell>
          <cell r="F46">
            <v>819066</v>
          </cell>
          <cell r="G46">
            <v>0</v>
          </cell>
          <cell r="H46">
            <v>819066</v>
          </cell>
        </row>
        <row r="47">
          <cell r="A47" t="str">
            <v>021,2,5,6 fuvar F</v>
          </cell>
          <cell r="F47">
            <v>0</v>
          </cell>
          <cell r="H47">
            <v>0</v>
          </cell>
        </row>
        <row r="48">
          <cell r="A48" t="str">
            <v>030   "   gep</v>
          </cell>
          <cell r="F48">
            <v>0</v>
          </cell>
          <cell r="H48">
            <v>0</v>
          </cell>
        </row>
        <row r="49">
          <cell r="A49" t="str">
            <v>031,2,5,6 gep F</v>
          </cell>
          <cell r="F49">
            <v>0</v>
          </cell>
          <cell r="H49">
            <v>0</v>
          </cell>
        </row>
        <row r="50">
          <cell r="A50" t="str">
            <v>040   "   labor</v>
          </cell>
          <cell r="B50">
            <v>-10206862</v>
          </cell>
          <cell r="C50">
            <v>-2925552</v>
          </cell>
          <cell r="E50">
            <v>0</v>
          </cell>
          <cell r="F50">
            <v>-13132414</v>
          </cell>
          <cell r="G50">
            <v>0</v>
          </cell>
          <cell r="H50">
            <v>-13132414</v>
          </cell>
        </row>
        <row r="51">
          <cell r="A51" t="str">
            <v>042   "   uzemora</v>
          </cell>
          <cell r="D51">
            <v>-718310</v>
          </cell>
          <cell r="F51">
            <v>-718310</v>
          </cell>
          <cell r="H51">
            <v>-718310</v>
          </cell>
        </row>
        <row r="52">
          <cell r="A52" t="str">
            <v>043   "   ktg kul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A53" t="str">
            <v>044   "   egyeb ktg helyesbit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A54" t="str">
            <v>060 sajat vizfelhasznalas</v>
          </cell>
          <cell r="F54">
            <v>0</v>
          </cell>
          <cell r="H54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06 első lap"/>
      <sheetName val="Fürdő"/>
      <sheetName val="Szhely víz"/>
      <sheetName val="Kőszeg üm"/>
      <sheetName val="Vasvári üm"/>
      <sheetName val="Körmendi üm"/>
      <sheetName val="Szentgotthárdi üm"/>
      <sheetName val="Csatornamü üm"/>
      <sheetName val="Üzemm.össz."/>
      <sheetName val="Gép-, és Vizm.jav."/>
      <sheetName val="Villamos üzem"/>
      <sheetName val="Mics"/>
      <sheetName val="Diszp,Szolg.O.MICS"/>
      <sheetName val="Szolgátatási  Ig össz"/>
      <sheetName val="Fejl. Ig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">
          <cell r="A4" t="str">
            <v>MEGNEVEZÉS</v>
          </cell>
          <cell r="B4" t="str">
            <v>Labor költségei</v>
          </cell>
          <cell r="C4" t="str">
            <v>Vízmintázók költsége</v>
          </cell>
          <cell r="D4" t="str">
            <v>Gépjármüvek költségei</v>
          </cell>
          <cell r="E4" t="str">
            <v>Közp.üzemek irányitási ktg</v>
          </cell>
          <cell r="F4" t="str">
            <v>Tech.-és minőségell. Oszt össz.</v>
          </cell>
          <cell r="G4" t="str">
            <v>Müszaki O.  kp. irányitás</v>
          </cell>
          <cell r="H4" t="str">
            <v>Fejlesztési Ig.-hoz tartozó összesen</v>
          </cell>
        </row>
        <row r="5">
          <cell r="A5" t="str">
            <v>ANYAGKÖLTSÉG összesen</v>
          </cell>
          <cell r="B5">
            <v>668185</v>
          </cell>
          <cell r="C5">
            <v>12503</v>
          </cell>
          <cell r="D5">
            <v>688</v>
          </cell>
          <cell r="E5">
            <v>82895</v>
          </cell>
          <cell r="F5">
            <v>764271</v>
          </cell>
          <cell r="G5">
            <v>120787</v>
          </cell>
          <cell r="H5">
            <v>885058</v>
          </cell>
        </row>
        <row r="6">
          <cell r="A6" t="str">
            <v>1.1. Közvetlen anyag</v>
          </cell>
          <cell r="B6">
            <v>512840</v>
          </cell>
          <cell r="C6">
            <v>12503</v>
          </cell>
          <cell r="E6">
            <v>0</v>
          </cell>
          <cell r="F6">
            <v>525343</v>
          </cell>
          <cell r="G6">
            <v>25126</v>
          </cell>
          <cell r="H6">
            <v>550469</v>
          </cell>
        </row>
        <row r="7">
          <cell r="A7" t="str">
            <v>1.2.Fenntartás anyag</v>
          </cell>
          <cell r="B7">
            <v>155345</v>
          </cell>
          <cell r="D7">
            <v>688</v>
          </cell>
          <cell r="F7">
            <v>156033</v>
          </cell>
          <cell r="H7">
            <v>156033</v>
          </cell>
        </row>
        <row r="8">
          <cell r="A8" t="str">
            <v>1.3. Nyomtatvány</v>
          </cell>
          <cell r="E8">
            <v>82895</v>
          </cell>
          <cell r="F8">
            <v>82895</v>
          </cell>
          <cell r="G8">
            <v>95661</v>
          </cell>
          <cell r="H8">
            <v>178556</v>
          </cell>
        </row>
        <row r="9">
          <cell r="A9" t="str">
            <v>VILLAMOS ENERGIA</v>
          </cell>
          <cell r="B9">
            <v>135094</v>
          </cell>
          <cell r="E9">
            <v>0</v>
          </cell>
          <cell r="F9">
            <v>135094</v>
          </cell>
          <cell r="G9">
            <v>0</v>
          </cell>
          <cell r="H9">
            <v>135094</v>
          </cell>
        </row>
        <row r="10">
          <cell r="A10" t="str">
            <v>ÜZEM- ÉS FÜTŐANYAG összesen</v>
          </cell>
          <cell r="B10">
            <v>0</v>
          </cell>
          <cell r="C10">
            <v>0</v>
          </cell>
          <cell r="D10">
            <v>181909</v>
          </cell>
          <cell r="E10">
            <v>0</v>
          </cell>
          <cell r="F10">
            <v>181909</v>
          </cell>
          <cell r="G10">
            <v>0</v>
          </cell>
          <cell r="H10">
            <v>181909</v>
          </cell>
        </row>
        <row r="11">
          <cell r="A11" t="str">
            <v>3.1. Benzin, gázolaj, fütőa.</v>
          </cell>
          <cell r="B11">
            <v>0</v>
          </cell>
          <cell r="C11">
            <v>0</v>
          </cell>
          <cell r="D11">
            <v>181909</v>
          </cell>
          <cell r="F11">
            <v>181909</v>
          </cell>
          <cell r="H11">
            <v>181909</v>
          </cell>
        </row>
        <row r="12">
          <cell r="A12" t="str">
            <v>3.2. Földgáz</v>
          </cell>
          <cell r="F12">
            <v>0</v>
          </cell>
          <cell r="H12">
            <v>0</v>
          </cell>
        </row>
        <row r="13">
          <cell r="A13" t="str">
            <v>BÉRKÖLTSÉG és TB. járulék össz</v>
          </cell>
          <cell r="B13">
            <v>6364622</v>
          </cell>
          <cell r="C13">
            <v>1792353</v>
          </cell>
          <cell r="D13">
            <v>252186</v>
          </cell>
          <cell r="E13">
            <v>4808314</v>
          </cell>
          <cell r="F13">
            <v>13217475</v>
          </cell>
          <cell r="G13">
            <v>3777618</v>
          </cell>
          <cell r="H13">
            <v>16995093</v>
          </cell>
        </row>
        <row r="14">
          <cell r="A14" t="str">
            <v>4.1. Bérköltség</v>
          </cell>
          <cell r="B14">
            <v>4431125</v>
          </cell>
          <cell r="C14">
            <v>1242582</v>
          </cell>
          <cell r="D14">
            <v>181429</v>
          </cell>
          <cell r="E14">
            <v>3363677</v>
          </cell>
          <cell r="F14">
            <v>9218813</v>
          </cell>
          <cell r="G14">
            <v>2648759</v>
          </cell>
          <cell r="H14">
            <v>11867572</v>
          </cell>
        </row>
        <row r="15">
          <cell r="A15" t="str">
            <v>4.2. Bérek járulékai</v>
          </cell>
          <cell r="B15">
            <v>1933497</v>
          </cell>
          <cell r="C15">
            <v>549771</v>
          </cell>
          <cell r="D15">
            <v>70757</v>
          </cell>
          <cell r="E15">
            <v>1444637</v>
          </cell>
          <cell r="F15">
            <v>3998662</v>
          </cell>
          <cell r="G15">
            <v>1128859</v>
          </cell>
          <cell r="H15">
            <v>5127521</v>
          </cell>
        </row>
        <row r="16">
          <cell r="A16" t="str">
            <v>ÉRTÉKCSÖKKENÉSI LEIRÁS össz.</v>
          </cell>
          <cell r="B16">
            <v>2273857</v>
          </cell>
          <cell r="C16">
            <v>61132</v>
          </cell>
          <cell r="D16">
            <v>203514</v>
          </cell>
          <cell r="E16">
            <v>17295</v>
          </cell>
          <cell r="F16">
            <v>2555798</v>
          </cell>
          <cell r="G16">
            <v>49628</v>
          </cell>
          <cell r="H16">
            <v>2605426</v>
          </cell>
        </row>
        <row r="17">
          <cell r="A17" t="str">
            <v>5.1. Tervszerinti écs.</v>
          </cell>
          <cell r="B17">
            <v>2143894</v>
          </cell>
          <cell r="C17">
            <v>48083</v>
          </cell>
          <cell r="D17">
            <v>203514</v>
          </cell>
          <cell r="E17">
            <v>17295</v>
          </cell>
          <cell r="F17">
            <v>2412786</v>
          </cell>
          <cell r="G17">
            <v>49628</v>
          </cell>
          <cell r="H17">
            <v>2462414</v>
          </cell>
        </row>
        <row r="18">
          <cell r="A18" t="str">
            <v>5.2. Kis értékü tárgyi eszköz</v>
          </cell>
          <cell r="B18">
            <v>129963</v>
          </cell>
          <cell r="C18">
            <v>13049</v>
          </cell>
          <cell r="D18">
            <v>0</v>
          </cell>
          <cell r="E18">
            <v>0</v>
          </cell>
          <cell r="F18">
            <v>143012</v>
          </cell>
          <cell r="G18">
            <v>0</v>
          </cell>
          <cell r="H18">
            <v>143012</v>
          </cell>
        </row>
        <row r="19">
          <cell r="A19" t="str">
            <v>5.3. Terven felüli écs.</v>
          </cell>
          <cell r="F19">
            <v>0</v>
          </cell>
          <cell r="H19">
            <v>0</v>
          </cell>
        </row>
        <row r="20">
          <cell r="A20" t="str">
            <v>ANYAGJELLEGÜ SZOLGÁLTATÁS össz</v>
          </cell>
          <cell r="B20">
            <v>166349</v>
          </cell>
          <cell r="C20">
            <v>0</v>
          </cell>
          <cell r="D20">
            <v>74477</v>
          </cell>
          <cell r="E20">
            <v>5815</v>
          </cell>
          <cell r="F20">
            <v>246641</v>
          </cell>
          <cell r="G20">
            <v>38623</v>
          </cell>
          <cell r="H20">
            <v>285264</v>
          </cell>
        </row>
        <row r="21">
          <cell r="A21" t="str">
            <v>6.1. Posta, telefon</v>
          </cell>
          <cell r="E21">
            <v>404</v>
          </cell>
          <cell r="F21">
            <v>404</v>
          </cell>
          <cell r="G21">
            <v>16957</v>
          </cell>
          <cell r="H21">
            <v>17361</v>
          </cell>
        </row>
        <row r="22">
          <cell r="A22" t="str">
            <v>6.2. Idegen szállitás</v>
          </cell>
          <cell r="B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A23" t="str">
            <v>6.3. Idegen javitás</v>
          </cell>
          <cell r="B23">
            <v>162647</v>
          </cell>
          <cell r="C23">
            <v>0</v>
          </cell>
          <cell r="D23">
            <v>74477</v>
          </cell>
          <cell r="E23">
            <v>0</v>
          </cell>
          <cell r="F23">
            <v>237124</v>
          </cell>
          <cell r="G23">
            <v>0</v>
          </cell>
          <cell r="H23">
            <v>237124</v>
          </cell>
        </row>
        <row r="24">
          <cell r="A24" t="str">
            <v>6.4. Szennyviziszap száll.dep,</v>
          </cell>
          <cell r="F24">
            <v>0</v>
          </cell>
          <cell r="H24">
            <v>0</v>
          </cell>
        </row>
        <row r="25">
          <cell r="A25" t="str">
            <v>6.5. Szennyviztiszt.bérmunka d</v>
          </cell>
          <cell r="F25">
            <v>0</v>
          </cell>
          <cell r="H25">
            <v>0</v>
          </cell>
        </row>
        <row r="26">
          <cell r="A26" t="str">
            <v>6.6. Egyéb anyag jellegü</v>
          </cell>
          <cell r="B26">
            <v>3702</v>
          </cell>
          <cell r="C26">
            <v>0</v>
          </cell>
          <cell r="E26">
            <v>5411</v>
          </cell>
          <cell r="F26">
            <v>9113</v>
          </cell>
          <cell r="G26">
            <v>21666</v>
          </cell>
          <cell r="H26">
            <v>30779</v>
          </cell>
        </row>
        <row r="27">
          <cell r="A27" t="str">
            <v>SZEMÉLYI JELLEGÜ összesen</v>
          </cell>
          <cell r="B27">
            <v>365670</v>
          </cell>
          <cell r="C27">
            <v>180494</v>
          </cell>
          <cell r="D27">
            <v>0</v>
          </cell>
          <cell r="E27">
            <v>508986</v>
          </cell>
          <cell r="F27">
            <v>1055150</v>
          </cell>
          <cell r="G27">
            <v>264978</v>
          </cell>
          <cell r="H27">
            <v>1320128</v>
          </cell>
        </row>
        <row r="28">
          <cell r="A28" t="str">
            <v>7.1. Betegszab. táppénz hozzáj</v>
          </cell>
          <cell r="B28">
            <v>46010</v>
          </cell>
          <cell r="C28">
            <v>38363</v>
          </cell>
          <cell r="E28">
            <v>50040</v>
          </cell>
          <cell r="F28">
            <v>134413</v>
          </cell>
          <cell r="G28">
            <v>11040</v>
          </cell>
          <cell r="H28">
            <v>145453</v>
          </cell>
        </row>
        <row r="29">
          <cell r="A29" t="str">
            <v>7.2. Munkábajárás</v>
          </cell>
          <cell r="B29">
            <v>39060</v>
          </cell>
          <cell r="C29">
            <v>51144</v>
          </cell>
          <cell r="E29">
            <v>8208</v>
          </cell>
          <cell r="F29">
            <v>98412</v>
          </cell>
          <cell r="G29">
            <v>0</v>
          </cell>
          <cell r="H29">
            <v>98412</v>
          </cell>
        </row>
        <row r="30">
          <cell r="A30" t="str">
            <v>7.3. Saját szgk. használat</v>
          </cell>
          <cell r="B30">
            <v>13585</v>
          </cell>
          <cell r="C30">
            <v>8256</v>
          </cell>
          <cell r="E30">
            <v>356826</v>
          </cell>
          <cell r="F30">
            <v>378667</v>
          </cell>
          <cell r="G30">
            <v>126609</v>
          </cell>
          <cell r="H30">
            <v>505276</v>
          </cell>
        </row>
        <row r="31">
          <cell r="A31" t="str">
            <v>7.4. Étkezési utalvány</v>
          </cell>
          <cell r="B31">
            <v>129824</v>
          </cell>
          <cell r="C31">
            <v>42807</v>
          </cell>
          <cell r="E31">
            <v>21399</v>
          </cell>
          <cell r="F31">
            <v>194030</v>
          </cell>
          <cell r="G31">
            <v>51360</v>
          </cell>
          <cell r="H31">
            <v>245390</v>
          </cell>
        </row>
        <row r="32">
          <cell r="A32" t="str">
            <v>7.5. Bizalom nyugdijpénztár t.</v>
          </cell>
          <cell r="B32">
            <v>133191</v>
          </cell>
          <cell r="C32">
            <v>39924</v>
          </cell>
          <cell r="D32">
            <v>0</v>
          </cell>
          <cell r="E32">
            <v>72513</v>
          </cell>
          <cell r="F32">
            <v>245628</v>
          </cell>
          <cell r="G32">
            <v>75969</v>
          </cell>
          <cell r="H32">
            <v>321597</v>
          </cell>
        </row>
        <row r="33">
          <cell r="A33" t="str">
            <v>7.6. Egyéb személyijellegü</v>
          </cell>
          <cell r="B33">
            <v>4000</v>
          </cell>
          <cell r="C33">
            <v>0</v>
          </cell>
          <cell r="E33">
            <v>0</v>
          </cell>
          <cell r="F33">
            <v>4000</v>
          </cell>
          <cell r="G33">
            <v>0</v>
          </cell>
          <cell r="H33">
            <v>4000</v>
          </cell>
        </row>
        <row r="34">
          <cell r="A34" t="str">
            <v>EGYÉB KÖLTSÉG  összesen</v>
          </cell>
          <cell r="B34">
            <v>233085</v>
          </cell>
          <cell r="C34">
            <v>60004</v>
          </cell>
          <cell r="D34">
            <v>5536</v>
          </cell>
          <cell r="E34">
            <v>158585</v>
          </cell>
          <cell r="F34">
            <v>457210</v>
          </cell>
          <cell r="G34">
            <v>132022</v>
          </cell>
          <cell r="H34">
            <v>589232</v>
          </cell>
        </row>
        <row r="35">
          <cell r="A35" t="str">
            <v>8.1. Vizkészlet járulék</v>
          </cell>
          <cell r="F35">
            <v>0</v>
          </cell>
          <cell r="H35">
            <v>0</v>
          </cell>
        </row>
        <row r="36">
          <cell r="A36" t="str">
            <v>8.2. Frekvencia használati dij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A37" t="str">
            <v>8.3. Köztisztasági dijak</v>
          </cell>
          <cell r="F37">
            <v>0</v>
          </cell>
          <cell r="H37">
            <v>0</v>
          </cell>
        </row>
        <row r="38">
          <cell r="A38" t="str">
            <v>8.4. Egyéb nem anyag jell. ktg</v>
          </cell>
          <cell r="B38">
            <v>0</v>
          </cell>
          <cell r="C38">
            <v>0</v>
          </cell>
          <cell r="D38">
            <v>880</v>
          </cell>
          <cell r="E38">
            <v>2910</v>
          </cell>
          <cell r="F38">
            <v>3790</v>
          </cell>
          <cell r="G38">
            <v>0</v>
          </cell>
          <cell r="H38">
            <v>3790</v>
          </cell>
        </row>
        <row r="39">
          <cell r="A39" t="str">
            <v>8.5. Jogi személy fiz. dijak</v>
          </cell>
          <cell r="B39">
            <v>29000</v>
          </cell>
          <cell r="E39">
            <v>0</v>
          </cell>
          <cell r="F39">
            <v>29000</v>
          </cell>
          <cell r="H39">
            <v>29000</v>
          </cell>
        </row>
        <row r="40">
          <cell r="A40" t="str">
            <v>8.6. Egyéb költség</v>
          </cell>
          <cell r="B40">
            <v>13562</v>
          </cell>
          <cell r="D40">
            <v>4656</v>
          </cell>
          <cell r="E40">
            <v>4352</v>
          </cell>
          <cell r="F40">
            <v>22570</v>
          </cell>
          <cell r="G40">
            <v>17281</v>
          </cell>
          <cell r="H40">
            <v>39851</v>
          </cell>
        </row>
        <row r="41">
          <cell r="A41" t="str">
            <v>8.7. Egyéb mbérhez kapcs. adó</v>
          </cell>
          <cell r="B41">
            <v>190523</v>
          </cell>
          <cell r="C41">
            <v>60004</v>
          </cell>
          <cell r="D41">
            <v>0</v>
          </cell>
          <cell r="E41">
            <v>151323</v>
          </cell>
          <cell r="F41">
            <v>401850</v>
          </cell>
          <cell r="G41">
            <v>114741</v>
          </cell>
          <cell r="H41">
            <v>516591</v>
          </cell>
        </row>
        <row r="42">
          <cell r="A42" t="str">
            <v>ALVÁLLALKOZÓ</v>
          </cell>
          <cell r="F42">
            <v>0</v>
          </cell>
          <cell r="H42">
            <v>0</v>
          </cell>
        </row>
        <row r="43">
          <cell r="A43" t="str">
            <v>M I N D Ö S S Z E S E N</v>
          </cell>
          <cell r="B43">
            <v>10206862</v>
          </cell>
          <cell r="C43">
            <v>2106486</v>
          </cell>
          <cell r="D43">
            <v>718310</v>
          </cell>
          <cell r="E43">
            <v>5581890</v>
          </cell>
          <cell r="F43">
            <v>18613548</v>
          </cell>
          <cell r="G43">
            <v>4383656</v>
          </cell>
          <cell r="H43">
            <v>22998000</v>
          </cell>
        </row>
        <row r="44">
          <cell r="A44" t="str">
            <v>010  att. sajat F</v>
          </cell>
          <cell r="F44">
            <v>0</v>
          </cell>
          <cell r="H44">
            <v>0</v>
          </cell>
        </row>
        <row r="45">
          <cell r="A45" t="str">
            <v>011   "   idegen F</v>
          </cell>
          <cell r="F45">
            <v>0</v>
          </cell>
          <cell r="H45">
            <v>0</v>
          </cell>
        </row>
        <row r="46">
          <cell r="A46" t="str">
            <v>020   "   fuvar</v>
          </cell>
          <cell r="B46">
            <v>0</v>
          </cell>
          <cell r="C46">
            <v>819066</v>
          </cell>
          <cell r="E46">
            <v>0</v>
          </cell>
          <cell r="F46">
            <v>819066</v>
          </cell>
          <cell r="G46">
            <v>0</v>
          </cell>
          <cell r="H46">
            <v>819066</v>
          </cell>
        </row>
        <row r="47">
          <cell r="A47" t="str">
            <v>021,2,5,6 fuvar F</v>
          </cell>
          <cell r="F47">
            <v>0</v>
          </cell>
          <cell r="H47">
            <v>0</v>
          </cell>
        </row>
        <row r="48">
          <cell r="A48" t="str">
            <v>030   "   gep</v>
          </cell>
          <cell r="F48">
            <v>0</v>
          </cell>
          <cell r="H48">
            <v>0</v>
          </cell>
        </row>
        <row r="49">
          <cell r="A49" t="str">
            <v>031,2,5,6 gep F</v>
          </cell>
          <cell r="F49">
            <v>0</v>
          </cell>
          <cell r="H49">
            <v>0</v>
          </cell>
        </row>
        <row r="50">
          <cell r="A50" t="str">
            <v>040   "   labor</v>
          </cell>
          <cell r="B50">
            <v>-10206862</v>
          </cell>
          <cell r="C50">
            <v>-2925552</v>
          </cell>
          <cell r="E50">
            <v>0</v>
          </cell>
          <cell r="F50">
            <v>-13132414</v>
          </cell>
          <cell r="G50">
            <v>0</v>
          </cell>
          <cell r="H50">
            <v>-13132414</v>
          </cell>
        </row>
        <row r="51">
          <cell r="A51" t="str">
            <v>042   "   uzemora</v>
          </cell>
          <cell r="D51">
            <v>-718310</v>
          </cell>
          <cell r="F51">
            <v>-718310</v>
          </cell>
          <cell r="H51">
            <v>-718310</v>
          </cell>
        </row>
        <row r="52">
          <cell r="A52" t="str">
            <v>043   "   ktg kul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A53" t="str">
            <v>044   "   egyeb ktg helyesbit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A54" t="str">
            <v>060 sajat vizfelhasznalas</v>
          </cell>
          <cell r="F54">
            <v>0</v>
          </cell>
          <cell r="H54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06 első lap"/>
      <sheetName val="Fürdő"/>
      <sheetName val="Szhely víz"/>
      <sheetName val="Kőszeg üm"/>
      <sheetName val="Vasvári üm"/>
      <sheetName val="Körmendi üm"/>
      <sheetName val="Szentgotthárdi üm"/>
      <sheetName val="Csatornamü üm"/>
      <sheetName val="Üzemm.össz."/>
      <sheetName val="Gép-, és Vizm.jav."/>
      <sheetName val="Villamos üzem"/>
      <sheetName val="Mics"/>
      <sheetName val="Diszp,Szolg.O.MICS"/>
      <sheetName val="Szolgátatási  Ig össz"/>
      <sheetName val="Fejl. Ig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>
        <row r="4">
          <cell r="A4" t="str">
            <v>MEGNEVEZÉS</v>
          </cell>
          <cell r="B4" t="str">
            <v>Labor költségei</v>
          </cell>
          <cell r="C4" t="str">
            <v>Vízmintázók költsége</v>
          </cell>
          <cell r="D4" t="str">
            <v>Gépjármüvek költségei</v>
          </cell>
          <cell r="E4" t="str">
            <v>Közp.üzemek irányitási ktg</v>
          </cell>
          <cell r="F4" t="str">
            <v>Tech.-és minőségell. Oszt össz.</v>
          </cell>
          <cell r="G4" t="str">
            <v>Müszaki O.  kp. irányitás</v>
          </cell>
          <cell r="H4" t="str">
            <v>Fejlesztési Ig.-hoz tartozó összesen</v>
          </cell>
        </row>
        <row r="5">
          <cell r="A5" t="str">
            <v>ANYAGKÖLTSÉG összesen</v>
          </cell>
          <cell r="B5">
            <v>668185</v>
          </cell>
          <cell r="C5">
            <v>12503</v>
          </cell>
          <cell r="D5">
            <v>688</v>
          </cell>
          <cell r="E5">
            <v>82895</v>
          </cell>
          <cell r="F5">
            <v>764271</v>
          </cell>
          <cell r="G5">
            <v>120787</v>
          </cell>
          <cell r="H5">
            <v>885058</v>
          </cell>
        </row>
        <row r="6">
          <cell r="A6" t="str">
            <v>1.1. Közvetlen anyag</v>
          </cell>
          <cell r="B6">
            <v>512840</v>
          </cell>
          <cell r="C6">
            <v>12503</v>
          </cell>
          <cell r="E6">
            <v>0</v>
          </cell>
          <cell r="F6">
            <v>525343</v>
          </cell>
          <cell r="G6">
            <v>25126</v>
          </cell>
          <cell r="H6">
            <v>550469</v>
          </cell>
        </row>
        <row r="7">
          <cell r="A7" t="str">
            <v>1.2.Fenntartás anyag</v>
          </cell>
          <cell r="B7">
            <v>155345</v>
          </cell>
          <cell r="D7">
            <v>688</v>
          </cell>
          <cell r="F7">
            <v>156033</v>
          </cell>
          <cell r="H7">
            <v>156033</v>
          </cell>
        </row>
        <row r="8">
          <cell r="A8" t="str">
            <v>1.3. Nyomtatvány</v>
          </cell>
          <cell r="E8">
            <v>82895</v>
          </cell>
          <cell r="F8">
            <v>82895</v>
          </cell>
          <cell r="G8">
            <v>95661</v>
          </cell>
          <cell r="H8">
            <v>178556</v>
          </cell>
        </row>
        <row r="9">
          <cell r="A9" t="str">
            <v>VILLAMOS ENERGIA</v>
          </cell>
          <cell r="B9">
            <v>135094</v>
          </cell>
          <cell r="E9">
            <v>0</v>
          </cell>
          <cell r="F9">
            <v>135094</v>
          </cell>
          <cell r="G9">
            <v>0</v>
          </cell>
          <cell r="H9">
            <v>135094</v>
          </cell>
        </row>
        <row r="10">
          <cell r="A10" t="str">
            <v>ÜZEM- ÉS FÜTŐANYAG összesen</v>
          </cell>
          <cell r="B10">
            <v>0</v>
          </cell>
          <cell r="C10">
            <v>0</v>
          </cell>
          <cell r="D10">
            <v>181909</v>
          </cell>
          <cell r="E10">
            <v>0</v>
          </cell>
          <cell r="F10">
            <v>181909</v>
          </cell>
          <cell r="G10">
            <v>0</v>
          </cell>
          <cell r="H10">
            <v>181909</v>
          </cell>
        </row>
        <row r="11">
          <cell r="A11" t="str">
            <v>3.1. Benzin, gázolaj, fütőa.</v>
          </cell>
          <cell r="B11">
            <v>0</v>
          </cell>
          <cell r="C11">
            <v>0</v>
          </cell>
          <cell r="D11">
            <v>181909</v>
          </cell>
          <cell r="F11">
            <v>181909</v>
          </cell>
          <cell r="H11">
            <v>181909</v>
          </cell>
        </row>
        <row r="12">
          <cell r="A12" t="str">
            <v>3.2. Földgáz</v>
          </cell>
          <cell r="F12">
            <v>0</v>
          </cell>
          <cell r="H12">
            <v>0</v>
          </cell>
        </row>
        <row r="13">
          <cell r="A13" t="str">
            <v>BÉRKÖLTSÉG és TB. járulék össz</v>
          </cell>
          <cell r="B13">
            <v>6364622</v>
          </cell>
          <cell r="C13">
            <v>1792353</v>
          </cell>
          <cell r="D13">
            <v>252186</v>
          </cell>
          <cell r="E13">
            <v>4808314</v>
          </cell>
          <cell r="F13">
            <v>13217475</v>
          </cell>
          <cell r="G13">
            <v>3777618</v>
          </cell>
          <cell r="H13">
            <v>16995093</v>
          </cell>
        </row>
        <row r="14">
          <cell r="A14" t="str">
            <v>4.1. Bérköltség</v>
          </cell>
          <cell r="B14">
            <v>4431125</v>
          </cell>
          <cell r="C14">
            <v>1242582</v>
          </cell>
          <cell r="D14">
            <v>181429</v>
          </cell>
          <cell r="E14">
            <v>3363677</v>
          </cell>
          <cell r="F14">
            <v>9218813</v>
          </cell>
          <cell r="G14">
            <v>2648759</v>
          </cell>
          <cell r="H14">
            <v>11867572</v>
          </cell>
        </row>
        <row r="15">
          <cell r="A15" t="str">
            <v>4.2. Bérek járulékai</v>
          </cell>
          <cell r="B15">
            <v>1933497</v>
          </cell>
          <cell r="C15">
            <v>549771</v>
          </cell>
          <cell r="D15">
            <v>70757</v>
          </cell>
          <cell r="E15">
            <v>1444637</v>
          </cell>
          <cell r="F15">
            <v>3998662</v>
          </cell>
          <cell r="G15">
            <v>1128859</v>
          </cell>
          <cell r="H15">
            <v>5127521</v>
          </cell>
        </row>
        <row r="16">
          <cell r="A16" t="str">
            <v>ÉRTÉKCSÖKKENÉSI LEIRÁS össz.</v>
          </cell>
          <cell r="B16">
            <v>2273857</v>
          </cell>
          <cell r="C16">
            <v>61132</v>
          </cell>
          <cell r="D16">
            <v>203514</v>
          </cell>
          <cell r="E16">
            <v>17295</v>
          </cell>
          <cell r="F16">
            <v>2555798</v>
          </cell>
          <cell r="G16">
            <v>49628</v>
          </cell>
          <cell r="H16">
            <v>2605426</v>
          </cell>
        </row>
        <row r="17">
          <cell r="A17" t="str">
            <v>5.1. Tervszerinti écs.</v>
          </cell>
          <cell r="B17">
            <v>2143894</v>
          </cell>
          <cell r="C17">
            <v>48083</v>
          </cell>
          <cell r="D17">
            <v>203514</v>
          </cell>
          <cell r="E17">
            <v>17295</v>
          </cell>
          <cell r="F17">
            <v>2412786</v>
          </cell>
          <cell r="G17">
            <v>49628</v>
          </cell>
          <cell r="H17">
            <v>2462414</v>
          </cell>
        </row>
        <row r="18">
          <cell r="A18" t="str">
            <v>5.2. Kis értékü tárgyi eszköz</v>
          </cell>
          <cell r="B18">
            <v>129963</v>
          </cell>
          <cell r="C18">
            <v>13049</v>
          </cell>
          <cell r="D18">
            <v>0</v>
          </cell>
          <cell r="E18">
            <v>0</v>
          </cell>
          <cell r="F18">
            <v>143012</v>
          </cell>
          <cell r="G18">
            <v>0</v>
          </cell>
          <cell r="H18">
            <v>143012</v>
          </cell>
        </row>
        <row r="19">
          <cell r="A19" t="str">
            <v>5.3. Terven felüli écs.</v>
          </cell>
          <cell r="F19">
            <v>0</v>
          </cell>
          <cell r="H19">
            <v>0</v>
          </cell>
        </row>
        <row r="20">
          <cell r="A20" t="str">
            <v>ANYAGJELLEGÜ SZOLGÁLTATÁS össz</v>
          </cell>
          <cell r="B20">
            <v>166349</v>
          </cell>
          <cell r="C20">
            <v>0</v>
          </cell>
          <cell r="D20">
            <v>74477</v>
          </cell>
          <cell r="E20">
            <v>5815</v>
          </cell>
          <cell r="F20">
            <v>246641</v>
          </cell>
          <cell r="G20">
            <v>38623</v>
          </cell>
          <cell r="H20">
            <v>285264</v>
          </cell>
        </row>
        <row r="21">
          <cell r="A21" t="str">
            <v>6.1. Posta, telefon</v>
          </cell>
          <cell r="E21">
            <v>404</v>
          </cell>
          <cell r="F21">
            <v>404</v>
          </cell>
          <cell r="G21">
            <v>16957</v>
          </cell>
          <cell r="H21">
            <v>17361</v>
          </cell>
        </row>
        <row r="22">
          <cell r="A22" t="str">
            <v>6.2. Idegen szállitás</v>
          </cell>
          <cell r="B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A23" t="str">
            <v>6.3. Idegen javitás</v>
          </cell>
          <cell r="B23">
            <v>162647</v>
          </cell>
          <cell r="C23">
            <v>0</v>
          </cell>
          <cell r="D23">
            <v>74477</v>
          </cell>
          <cell r="E23">
            <v>0</v>
          </cell>
          <cell r="F23">
            <v>237124</v>
          </cell>
          <cell r="G23">
            <v>0</v>
          </cell>
          <cell r="H23">
            <v>237124</v>
          </cell>
        </row>
        <row r="24">
          <cell r="A24" t="str">
            <v>6.4. Szennyviziszap száll.dep,</v>
          </cell>
          <cell r="F24">
            <v>0</v>
          </cell>
          <cell r="H24">
            <v>0</v>
          </cell>
        </row>
        <row r="25">
          <cell r="A25" t="str">
            <v>6.5. Szennyviztiszt.bérmunka d</v>
          </cell>
          <cell r="F25">
            <v>0</v>
          </cell>
          <cell r="H25">
            <v>0</v>
          </cell>
        </row>
        <row r="26">
          <cell r="A26" t="str">
            <v>6.6. Egyéb anyag jellegü</v>
          </cell>
          <cell r="B26">
            <v>3702</v>
          </cell>
          <cell r="C26">
            <v>0</v>
          </cell>
          <cell r="E26">
            <v>5411</v>
          </cell>
          <cell r="F26">
            <v>9113</v>
          </cell>
          <cell r="G26">
            <v>21666</v>
          </cell>
          <cell r="H26">
            <v>30779</v>
          </cell>
        </row>
        <row r="27">
          <cell r="A27" t="str">
            <v>SZEMÉLYI JELLEGÜ összesen</v>
          </cell>
          <cell r="B27">
            <v>365670</v>
          </cell>
          <cell r="C27">
            <v>180494</v>
          </cell>
          <cell r="D27">
            <v>0</v>
          </cell>
          <cell r="E27">
            <v>508986</v>
          </cell>
          <cell r="F27">
            <v>1055150</v>
          </cell>
          <cell r="G27">
            <v>264978</v>
          </cell>
          <cell r="H27">
            <v>1320128</v>
          </cell>
        </row>
        <row r="28">
          <cell r="A28" t="str">
            <v>7.1. Betegszab. táppénz hozzáj</v>
          </cell>
          <cell r="B28">
            <v>46010</v>
          </cell>
          <cell r="C28">
            <v>38363</v>
          </cell>
          <cell r="E28">
            <v>50040</v>
          </cell>
          <cell r="F28">
            <v>134413</v>
          </cell>
          <cell r="G28">
            <v>11040</v>
          </cell>
          <cell r="H28">
            <v>145453</v>
          </cell>
        </row>
        <row r="29">
          <cell r="A29" t="str">
            <v>7.2. Munkábajárás</v>
          </cell>
          <cell r="B29">
            <v>39060</v>
          </cell>
          <cell r="C29">
            <v>51144</v>
          </cell>
          <cell r="E29">
            <v>8208</v>
          </cell>
          <cell r="F29">
            <v>98412</v>
          </cell>
          <cell r="G29">
            <v>0</v>
          </cell>
          <cell r="H29">
            <v>98412</v>
          </cell>
        </row>
        <row r="30">
          <cell r="A30" t="str">
            <v>7.3. Saját szgk. használat</v>
          </cell>
          <cell r="B30">
            <v>13585</v>
          </cell>
          <cell r="C30">
            <v>8256</v>
          </cell>
          <cell r="E30">
            <v>356826</v>
          </cell>
          <cell r="F30">
            <v>378667</v>
          </cell>
          <cell r="G30">
            <v>126609</v>
          </cell>
          <cell r="H30">
            <v>505276</v>
          </cell>
        </row>
        <row r="31">
          <cell r="A31" t="str">
            <v>7.4. Étkezési utalvány</v>
          </cell>
          <cell r="B31">
            <v>129824</v>
          </cell>
          <cell r="C31">
            <v>42807</v>
          </cell>
          <cell r="E31">
            <v>21399</v>
          </cell>
          <cell r="F31">
            <v>194030</v>
          </cell>
          <cell r="G31">
            <v>51360</v>
          </cell>
          <cell r="H31">
            <v>245390</v>
          </cell>
        </row>
        <row r="32">
          <cell r="A32" t="str">
            <v>7.5. Bizalom nyugdijpénztár t.</v>
          </cell>
          <cell r="B32">
            <v>133191</v>
          </cell>
          <cell r="C32">
            <v>39924</v>
          </cell>
          <cell r="D32">
            <v>0</v>
          </cell>
          <cell r="E32">
            <v>72513</v>
          </cell>
          <cell r="F32">
            <v>245628</v>
          </cell>
          <cell r="G32">
            <v>75969</v>
          </cell>
          <cell r="H32">
            <v>321597</v>
          </cell>
        </row>
        <row r="33">
          <cell r="A33" t="str">
            <v>7.6. Egyéb személyijellegü</v>
          </cell>
          <cell r="B33">
            <v>4000</v>
          </cell>
          <cell r="C33">
            <v>0</v>
          </cell>
          <cell r="E33">
            <v>0</v>
          </cell>
          <cell r="F33">
            <v>4000</v>
          </cell>
          <cell r="G33">
            <v>0</v>
          </cell>
          <cell r="H33">
            <v>4000</v>
          </cell>
        </row>
        <row r="34">
          <cell r="A34" t="str">
            <v>EGYÉB KÖLTSÉG  összesen</v>
          </cell>
          <cell r="B34">
            <v>233085</v>
          </cell>
          <cell r="C34">
            <v>60004</v>
          </cell>
          <cell r="D34">
            <v>5536</v>
          </cell>
          <cell r="E34">
            <v>158585</v>
          </cell>
          <cell r="F34">
            <v>457210</v>
          </cell>
          <cell r="G34">
            <v>132022</v>
          </cell>
          <cell r="H34">
            <v>589232</v>
          </cell>
        </row>
        <row r="35">
          <cell r="A35" t="str">
            <v>8.1. Vizkészlet járulék</v>
          </cell>
          <cell r="F35">
            <v>0</v>
          </cell>
          <cell r="H35">
            <v>0</v>
          </cell>
        </row>
        <row r="36">
          <cell r="A36" t="str">
            <v>8.2. Frekvencia használati dij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A37" t="str">
            <v>8.3. Köztisztasági dijak</v>
          </cell>
          <cell r="F37">
            <v>0</v>
          </cell>
          <cell r="H37">
            <v>0</v>
          </cell>
        </row>
        <row r="38">
          <cell r="A38" t="str">
            <v>8.4. Egyéb nem anyag jell. ktg</v>
          </cell>
          <cell r="B38">
            <v>0</v>
          </cell>
          <cell r="C38">
            <v>0</v>
          </cell>
          <cell r="D38">
            <v>880</v>
          </cell>
          <cell r="E38">
            <v>2910</v>
          </cell>
          <cell r="F38">
            <v>3790</v>
          </cell>
          <cell r="G38">
            <v>0</v>
          </cell>
          <cell r="H38">
            <v>3790</v>
          </cell>
        </row>
        <row r="39">
          <cell r="A39" t="str">
            <v>8.5. Jogi személy fiz. dijak</v>
          </cell>
          <cell r="B39">
            <v>29000</v>
          </cell>
          <cell r="E39">
            <v>0</v>
          </cell>
          <cell r="F39">
            <v>29000</v>
          </cell>
          <cell r="H39">
            <v>29000</v>
          </cell>
        </row>
        <row r="40">
          <cell r="A40" t="str">
            <v>8.6. Egyéb költség</v>
          </cell>
          <cell r="B40">
            <v>13562</v>
          </cell>
          <cell r="D40">
            <v>4656</v>
          </cell>
          <cell r="E40">
            <v>4352</v>
          </cell>
          <cell r="F40">
            <v>22570</v>
          </cell>
          <cell r="G40">
            <v>17281</v>
          </cell>
          <cell r="H40">
            <v>39851</v>
          </cell>
        </row>
        <row r="41">
          <cell r="A41" t="str">
            <v>8.7. Egyéb mbérhez kapcs. adó</v>
          </cell>
          <cell r="B41">
            <v>190523</v>
          </cell>
          <cell r="C41">
            <v>60004</v>
          </cell>
          <cell r="D41">
            <v>0</v>
          </cell>
          <cell r="E41">
            <v>151323</v>
          </cell>
          <cell r="F41">
            <v>401850</v>
          </cell>
          <cell r="G41">
            <v>114741</v>
          </cell>
          <cell r="H41">
            <v>516591</v>
          </cell>
        </row>
        <row r="42">
          <cell r="A42" t="str">
            <v>ALVÁLLALKOZÓ</v>
          </cell>
          <cell r="F42">
            <v>0</v>
          </cell>
          <cell r="H42">
            <v>0</v>
          </cell>
        </row>
        <row r="43">
          <cell r="A43" t="str">
            <v>M I N D Ö S S Z E S E N</v>
          </cell>
          <cell r="B43">
            <v>10206862</v>
          </cell>
          <cell r="C43">
            <v>2106486</v>
          </cell>
          <cell r="D43">
            <v>718310</v>
          </cell>
          <cell r="E43">
            <v>5581890</v>
          </cell>
          <cell r="F43">
            <v>18613548</v>
          </cell>
          <cell r="G43">
            <v>4383656</v>
          </cell>
          <cell r="H43">
            <v>22998000</v>
          </cell>
        </row>
        <row r="44">
          <cell r="A44" t="str">
            <v>010  att. sajat F</v>
          </cell>
          <cell r="F44">
            <v>0</v>
          </cell>
          <cell r="H44">
            <v>0</v>
          </cell>
        </row>
        <row r="45">
          <cell r="A45" t="str">
            <v>011   "   idegen F</v>
          </cell>
          <cell r="F45">
            <v>0</v>
          </cell>
          <cell r="H45">
            <v>0</v>
          </cell>
        </row>
        <row r="46">
          <cell r="A46" t="str">
            <v>020   "   fuvar</v>
          </cell>
          <cell r="B46">
            <v>0</v>
          </cell>
          <cell r="C46">
            <v>819066</v>
          </cell>
          <cell r="E46">
            <v>0</v>
          </cell>
          <cell r="F46">
            <v>819066</v>
          </cell>
          <cell r="G46">
            <v>0</v>
          </cell>
          <cell r="H46">
            <v>819066</v>
          </cell>
        </row>
        <row r="47">
          <cell r="A47" t="str">
            <v>021,2,5,6 fuvar F</v>
          </cell>
          <cell r="F47">
            <v>0</v>
          </cell>
          <cell r="H47">
            <v>0</v>
          </cell>
        </row>
        <row r="48">
          <cell r="A48" t="str">
            <v>030   "   gep</v>
          </cell>
          <cell r="F48">
            <v>0</v>
          </cell>
          <cell r="H48">
            <v>0</v>
          </cell>
        </row>
        <row r="49">
          <cell r="A49" t="str">
            <v>031,2,5,6 gep F</v>
          </cell>
          <cell r="F49">
            <v>0</v>
          </cell>
          <cell r="H49">
            <v>0</v>
          </cell>
        </row>
        <row r="50">
          <cell r="A50" t="str">
            <v>040   "   labor</v>
          </cell>
          <cell r="B50">
            <v>-10206862</v>
          </cell>
          <cell r="C50">
            <v>-2925552</v>
          </cell>
          <cell r="E50">
            <v>0</v>
          </cell>
          <cell r="F50">
            <v>-13132414</v>
          </cell>
          <cell r="G50">
            <v>0</v>
          </cell>
          <cell r="H50">
            <v>-13132414</v>
          </cell>
        </row>
        <row r="51">
          <cell r="A51" t="str">
            <v>042   "   uzemora</v>
          </cell>
          <cell r="D51">
            <v>-718310</v>
          </cell>
          <cell r="F51">
            <v>-718310</v>
          </cell>
          <cell r="H51">
            <v>-718310</v>
          </cell>
        </row>
        <row r="52">
          <cell r="A52" t="str">
            <v>043   "   ktg kul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A53" t="str">
            <v>044   "   egyeb ktg helyesbit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A54" t="str">
            <v>060 sajat vizfelhasznalas</v>
          </cell>
          <cell r="F54">
            <v>0</v>
          </cell>
          <cell r="H54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06 első lap"/>
      <sheetName val="Fürdő"/>
      <sheetName val="Szhely víz"/>
      <sheetName val="Kőszeg üm"/>
      <sheetName val="Vasvári üm"/>
      <sheetName val="Körmendi üm"/>
      <sheetName val="Szentgotthárdi üm"/>
      <sheetName val="Csatornamü üm"/>
      <sheetName val="Üzemm.össz."/>
      <sheetName val="Gép-, és Vizm.jav."/>
      <sheetName val="Villamos üzem"/>
      <sheetName val="Mics"/>
      <sheetName val="Diszp,Szolg.O.MICS"/>
      <sheetName val="Szolgátatási  Ig össz"/>
      <sheetName val="Fejl. Ig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">
          <cell r="A4" t="str">
            <v>MEGNEVEZÉS</v>
          </cell>
          <cell r="B4" t="str">
            <v>Labor költségei</v>
          </cell>
          <cell r="C4" t="str">
            <v>Vízmintázók költsége</v>
          </cell>
          <cell r="D4" t="str">
            <v>Gépjármüvek költségei</v>
          </cell>
          <cell r="E4" t="str">
            <v>Közp.üzemek irányitási ktg</v>
          </cell>
          <cell r="F4" t="str">
            <v>Tech.-és minőségell. Oszt össz.</v>
          </cell>
          <cell r="G4" t="str">
            <v>Müszaki O.  kp. irányitás</v>
          </cell>
          <cell r="H4" t="str">
            <v>Fejlesztési Ig.-hoz tartozó összesen</v>
          </cell>
        </row>
        <row r="5">
          <cell r="A5" t="str">
            <v>ANYAGKÖLTSÉG összesen</v>
          </cell>
          <cell r="B5">
            <v>668185</v>
          </cell>
          <cell r="C5">
            <v>12503</v>
          </cell>
          <cell r="D5">
            <v>688</v>
          </cell>
          <cell r="E5">
            <v>82895</v>
          </cell>
          <cell r="F5">
            <v>764271</v>
          </cell>
          <cell r="G5">
            <v>120787</v>
          </cell>
          <cell r="H5">
            <v>885058</v>
          </cell>
        </row>
        <row r="6">
          <cell r="A6" t="str">
            <v>1.1. Közvetlen anyag</v>
          </cell>
          <cell r="B6">
            <v>512840</v>
          </cell>
          <cell r="C6">
            <v>12503</v>
          </cell>
          <cell r="E6">
            <v>0</v>
          </cell>
          <cell r="F6">
            <v>525343</v>
          </cell>
          <cell r="G6">
            <v>25126</v>
          </cell>
          <cell r="H6">
            <v>550469</v>
          </cell>
        </row>
        <row r="7">
          <cell r="A7" t="str">
            <v>1.2.Fenntartás anyag</v>
          </cell>
          <cell r="B7">
            <v>155345</v>
          </cell>
          <cell r="D7">
            <v>688</v>
          </cell>
          <cell r="F7">
            <v>156033</v>
          </cell>
          <cell r="H7">
            <v>156033</v>
          </cell>
        </row>
        <row r="8">
          <cell r="A8" t="str">
            <v>1.3. Nyomtatvány</v>
          </cell>
          <cell r="E8">
            <v>82895</v>
          </cell>
          <cell r="F8">
            <v>82895</v>
          </cell>
          <cell r="G8">
            <v>95661</v>
          </cell>
          <cell r="H8">
            <v>178556</v>
          </cell>
        </row>
        <row r="9">
          <cell r="A9" t="str">
            <v>VILLAMOS ENERGIA</v>
          </cell>
          <cell r="B9">
            <v>135094</v>
          </cell>
          <cell r="E9">
            <v>0</v>
          </cell>
          <cell r="F9">
            <v>135094</v>
          </cell>
          <cell r="G9">
            <v>0</v>
          </cell>
          <cell r="H9">
            <v>135094</v>
          </cell>
        </row>
        <row r="10">
          <cell r="A10" t="str">
            <v>ÜZEM- ÉS FÜTŐANYAG összesen</v>
          </cell>
          <cell r="B10">
            <v>0</v>
          </cell>
          <cell r="C10">
            <v>0</v>
          </cell>
          <cell r="D10">
            <v>181909</v>
          </cell>
          <cell r="E10">
            <v>0</v>
          </cell>
          <cell r="F10">
            <v>181909</v>
          </cell>
          <cell r="G10">
            <v>0</v>
          </cell>
          <cell r="H10">
            <v>181909</v>
          </cell>
        </row>
        <row r="11">
          <cell r="A11" t="str">
            <v>3.1. Benzin, gázolaj, fütőa.</v>
          </cell>
          <cell r="B11">
            <v>0</v>
          </cell>
          <cell r="C11">
            <v>0</v>
          </cell>
          <cell r="D11">
            <v>181909</v>
          </cell>
          <cell r="F11">
            <v>181909</v>
          </cell>
          <cell r="H11">
            <v>181909</v>
          </cell>
        </row>
        <row r="12">
          <cell r="A12" t="str">
            <v>3.2. Földgáz</v>
          </cell>
          <cell r="F12">
            <v>0</v>
          </cell>
          <cell r="H12">
            <v>0</v>
          </cell>
        </row>
        <row r="13">
          <cell r="A13" t="str">
            <v>BÉRKÖLTSÉG és TB. járulék össz</v>
          </cell>
          <cell r="B13">
            <v>6364622</v>
          </cell>
          <cell r="C13">
            <v>1792353</v>
          </cell>
          <cell r="D13">
            <v>252186</v>
          </cell>
          <cell r="E13">
            <v>4808314</v>
          </cell>
          <cell r="F13">
            <v>13217475</v>
          </cell>
          <cell r="G13">
            <v>3777618</v>
          </cell>
          <cell r="H13">
            <v>16995093</v>
          </cell>
        </row>
        <row r="14">
          <cell r="A14" t="str">
            <v>4.1. Bérköltség</v>
          </cell>
          <cell r="B14">
            <v>4431125</v>
          </cell>
          <cell r="C14">
            <v>1242582</v>
          </cell>
          <cell r="D14">
            <v>181429</v>
          </cell>
          <cell r="E14">
            <v>3363677</v>
          </cell>
          <cell r="F14">
            <v>9218813</v>
          </cell>
          <cell r="G14">
            <v>2648759</v>
          </cell>
          <cell r="H14">
            <v>11867572</v>
          </cell>
        </row>
        <row r="15">
          <cell r="A15" t="str">
            <v>4.2. Bérek járulékai</v>
          </cell>
          <cell r="B15">
            <v>1933497</v>
          </cell>
          <cell r="C15">
            <v>549771</v>
          </cell>
          <cell r="D15">
            <v>70757</v>
          </cell>
          <cell r="E15">
            <v>1444637</v>
          </cell>
          <cell r="F15">
            <v>3998662</v>
          </cell>
          <cell r="G15">
            <v>1128859</v>
          </cell>
          <cell r="H15">
            <v>5127521</v>
          </cell>
        </row>
        <row r="16">
          <cell r="A16" t="str">
            <v>ÉRTÉKCSÖKKENÉSI LEIRÁS össz.</v>
          </cell>
          <cell r="B16">
            <v>2273857</v>
          </cell>
          <cell r="C16">
            <v>61132</v>
          </cell>
          <cell r="D16">
            <v>203514</v>
          </cell>
          <cell r="E16">
            <v>17295</v>
          </cell>
          <cell r="F16">
            <v>2555798</v>
          </cell>
          <cell r="G16">
            <v>49628</v>
          </cell>
          <cell r="H16">
            <v>2605426</v>
          </cell>
        </row>
        <row r="17">
          <cell r="A17" t="str">
            <v>5.1. Tervszerinti écs.</v>
          </cell>
          <cell r="B17">
            <v>2143894</v>
          </cell>
          <cell r="C17">
            <v>48083</v>
          </cell>
          <cell r="D17">
            <v>203514</v>
          </cell>
          <cell r="E17">
            <v>17295</v>
          </cell>
          <cell r="F17">
            <v>2412786</v>
          </cell>
          <cell r="G17">
            <v>49628</v>
          </cell>
          <cell r="H17">
            <v>2462414</v>
          </cell>
        </row>
        <row r="18">
          <cell r="A18" t="str">
            <v>5.2. Kis értékü tárgyi eszköz</v>
          </cell>
          <cell r="B18">
            <v>129963</v>
          </cell>
          <cell r="C18">
            <v>13049</v>
          </cell>
          <cell r="D18">
            <v>0</v>
          </cell>
          <cell r="E18">
            <v>0</v>
          </cell>
          <cell r="F18">
            <v>143012</v>
          </cell>
          <cell r="G18">
            <v>0</v>
          </cell>
          <cell r="H18">
            <v>143012</v>
          </cell>
        </row>
        <row r="19">
          <cell r="A19" t="str">
            <v>5.3. Terven felüli écs.</v>
          </cell>
          <cell r="F19">
            <v>0</v>
          </cell>
          <cell r="H19">
            <v>0</v>
          </cell>
        </row>
        <row r="20">
          <cell r="A20" t="str">
            <v>ANYAGJELLEGÜ SZOLGÁLTATÁS össz</v>
          </cell>
          <cell r="B20">
            <v>166349</v>
          </cell>
          <cell r="C20">
            <v>0</v>
          </cell>
          <cell r="D20">
            <v>74477</v>
          </cell>
          <cell r="E20">
            <v>5815</v>
          </cell>
          <cell r="F20">
            <v>246641</v>
          </cell>
          <cell r="G20">
            <v>38623</v>
          </cell>
          <cell r="H20">
            <v>285264</v>
          </cell>
        </row>
        <row r="21">
          <cell r="A21" t="str">
            <v>6.1. Posta, telefon</v>
          </cell>
          <cell r="E21">
            <v>404</v>
          </cell>
          <cell r="F21">
            <v>404</v>
          </cell>
          <cell r="G21">
            <v>16957</v>
          </cell>
          <cell r="H21">
            <v>17361</v>
          </cell>
        </row>
        <row r="22">
          <cell r="A22" t="str">
            <v>6.2. Idegen szállitás</v>
          </cell>
          <cell r="B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A23" t="str">
            <v>6.3. Idegen javitás</v>
          </cell>
          <cell r="B23">
            <v>162647</v>
          </cell>
          <cell r="C23">
            <v>0</v>
          </cell>
          <cell r="D23">
            <v>74477</v>
          </cell>
          <cell r="E23">
            <v>0</v>
          </cell>
          <cell r="F23">
            <v>237124</v>
          </cell>
          <cell r="G23">
            <v>0</v>
          </cell>
          <cell r="H23">
            <v>237124</v>
          </cell>
        </row>
        <row r="24">
          <cell r="A24" t="str">
            <v>6.4. Szennyviziszap száll.dep,</v>
          </cell>
          <cell r="F24">
            <v>0</v>
          </cell>
          <cell r="H24">
            <v>0</v>
          </cell>
        </row>
        <row r="25">
          <cell r="A25" t="str">
            <v>6.5. Szennyviztiszt.bérmunka d</v>
          </cell>
          <cell r="F25">
            <v>0</v>
          </cell>
          <cell r="H25">
            <v>0</v>
          </cell>
        </row>
        <row r="26">
          <cell r="A26" t="str">
            <v>6.6. Egyéb anyag jellegü</v>
          </cell>
          <cell r="B26">
            <v>3702</v>
          </cell>
          <cell r="C26">
            <v>0</v>
          </cell>
          <cell r="E26">
            <v>5411</v>
          </cell>
          <cell r="F26">
            <v>9113</v>
          </cell>
          <cell r="G26">
            <v>21666</v>
          </cell>
          <cell r="H26">
            <v>30779</v>
          </cell>
        </row>
        <row r="27">
          <cell r="A27" t="str">
            <v>SZEMÉLYI JELLEGÜ összesen</v>
          </cell>
          <cell r="B27">
            <v>365670</v>
          </cell>
          <cell r="C27">
            <v>180494</v>
          </cell>
          <cell r="D27">
            <v>0</v>
          </cell>
          <cell r="E27">
            <v>508986</v>
          </cell>
          <cell r="F27">
            <v>1055150</v>
          </cell>
          <cell r="G27">
            <v>264978</v>
          </cell>
          <cell r="H27">
            <v>1320128</v>
          </cell>
        </row>
        <row r="28">
          <cell r="A28" t="str">
            <v>7.1. Betegszab. táppénz hozzáj</v>
          </cell>
          <cell r="B28">
            <v>46010</v>
          </cell>
          <cell r="C28">
            <v>38363</v>
          </cell>
          <cell r="E28">
            <v>50040</v>
          </cell>
          <cell r="F28">
            <v>134413</v>
          </cell>
          <cell r="G28">
            <v>11040</v>
          </cell>
          <cell r="H28">
            <v>145453</v>
          </cell>
        </row>
        <row r="29">
          <cell r="A29" t="str">
            <v>7.2. Munkábajárás</v>
          </cell>
          <cell r="B29">
            <v>39060</v>
          </cell>
          <cell r="C29">
            <v>51144</v>
          </cell>
          <cell r="E29">
            <v>8208</v>
          </cell>
          <cell r="F29">
            <v>98412</v>
          </cell>
          <cell r="G29">
            <v>0</v>
          </cell>
          <cell r="H29">
            <v>98412</v>
          </cell>
        </row>
        <row r="30">
          <cell r="A30" t="str">
            <v>7.3. Saját szgk. használat</v>
          </cell>
          <cell r="B30">
            <v>13585</v>
          </cell>
          <cell r="C30">
            <v>8256</v>
          </cell>
          <cell r="E30">
            <v>356826</v>
          </cell>
          <cell r="F30">
            <v>378667</v>
          </cell>
          <cell r="G30">
            <v>126609</v>
          </cell>
          <cell r="H30">
            <v>505276</v>
          </cell>
        </row>
        <row r="31">
          <cell r="A31" t="str">
            <v>7.4. Étkezési utalvány</v>
          </cell>
          <cell r="B31">
            <v>129824</v>
          </cell>
          <cell r="C31">
            <v>42807</v>
          </cell>
          <cell r="E31">
            <v>21399</v>
          </cell>
          <cell r="F31">
            <v>194030</v>
          </cell>
          <cell r="G31">
            <v>51360</v>
          </cell>
          <cell r="H31">
            <v>245390</v>
          </cell>
        </row>
        <row r="32">
          <cell r="A32" t="str">
            <v>7.5. Bizalom nyugdijpénztár t.</v>
          </cell>
          <cell r="B32">
            <v>133191</v>
          </cell>
          <cell r="C32">
            <v>39924</v>
          </cell>
          <cell r="D32">
            <v>0</v>
          </cell>
          <cell r="E32">
            <v>72513</v>
          </cell>
          <cell r="F32">
            <v>245628</v>
          </cell>
          <cell r="G32">
            <v>75969</v>
          </cell>
          <cell r="H32">
            <v>321597</v>
          </cell>
        </row>
        <row r="33">
          <cell r="A33" t="str">
            <v>7.6. Egyéb személyijellegü</v>
          </cell>
          <cell r="B33">
            <v>4000</v>
          </cell>
          <cell r="C33">
            <v>0</v>
          </cell>
          <cell r="E33">
            <v>0</v>
          </cell>
          <cell r="F33">
            <v>4000</v>
          </cell>
          <cell r="G33">
            <v>0</v>
          </cell>
          <cell r="H33">
            <v>4000</v>
          </cell>
        </row>
        <row r="34">
          <cell r="A34" t="str">
            <v>EGYÉB KÖLTSÉG  összesen</v>
          </cell>
          <cell r="B34">
            <v>233085</v>
          </cell>
          <cell r="C34">
            <v>60004</v>
          </cell>
          <cell r="D34">
            <v>5536</v>
          </cell>
          <cell r="E34">
            <v>158585</v>
          </cell>
          <cell r="F34">
            <v>457210</v>
          </cell>
          <cell r="G34">
            <v>132022</v>
          </cell>
          <cell r="H34">
            <v>589232</v>
          </cell>
        </row>
        <row r="35">
          <cell r="A35" t="str">
            <v>8.1. Vizkészlet járulék</v>
          </cell>
          <cell r="F35">
            <v>0</v>
          </cell>
          <cell r="H35">
            <v>0</v>
          </cell>
        </row>
        <row r="36">
          <cell r="A36" t="str">
            <v>8.2. Frekvencia használati dij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A37" t="str">
            <v>8.3. Köztisztasági dijak</v>
          </cell>
          <cell r="F37">
            <v>0</v>
          </cell>
          <cell r="H37">
            <v>0</v>
          </cell>
        </row>
        <row r="38">
          <cell r="A38" t="str">
            <v>8.4. Egyéb nem anyag jell. ktg</v>
          </cell>
          <cell r="B38">
            <v>0</v>
          </cell>
          <cell r="C38">
            <v>0</v>
          </cell>
          <cell r="D38">
            <v>880</v>
          </cell>
          <cell r="E38">
            <v>2910</v>
          </cell>
          <cell r="F38">
            <v>3790</v>
          </cell>
          <cell r="G38">
            <v>0</v>
          </cell>
          <cell r="H38">
            <v>3790</v>
          </cell>
        </row>
        <row r="39">
          <cell r="A39" t="str">
            <v>8.5. Jogi személy fiz. dijak</v>
          </cell>
          <cell r="B39">
            <v>29000</v>
          </cell>
          <cell r="E39">
            <v>0</v>
          </cell>
          <cell r="F39">
            <v>29000</v>
          </cell>
          <cell r="H39">
            <v>29000</v>
          </cell>
        </row>
        <row r="40">
          <cell r="A40" t="str">
            <v>8.6. Egyéb költség</v>
          </cell>
          <cell r="B40">
            <v>13562</v>
          </cell>
          <cell r="D40">
            <v>4656</v>
          </cell>
          <cell r="E40">
            <v>4352</v>
          </cell>
          <cell r="F40">
            <v>22570</v>
          </cell>
          <cell r="G40">
            <v>17281</v>
          </cell>
          <cell r="H40">
            <v>39851</v>
          </cell>
        </row>
        <row r="41">
          <cell r="A41" t="str">
            <v>8.7. Egyéb mbérhez kapcs. adó</v>
          </cell>
          <cell r="B41">
            <v>190523</v>
          </cell>
          <cell r="C41">
            <v>60004</v>
          </cell>
          <cell r="D41">
            <v>0</v>
          </cell>
          <cell r="E41">
            <v>151323</v>
          </cell>
          <cell r="F41">
            <v>401850</v>
          </cell>
          <cell r="G41">
            <v>114741</v>
          </cell>
          <cell r="H41">
            <v>516591</v>
          </cell>
        </row>
        <row r="42">
          <cell r="A42" t="str">
            <v>ALVÁLLALKOZÓ</v>
          </cell>
          <cell r="F42">
            <v>0</v>
          </cell>
          <cell r="H42">
            <v>0</v>
          </cell>
        </row>
        <row r="43">
          <cell r="A43" t="str">
            <v>M I N D Ö S S Z E S E N</v>
          </cell>
          <cell r="B43">
            <v>10206862</v>
          </cell>
          <cell r="C43">
            <v>2106486</v>
          </cell>
          <cell r="D43">
            <v>718310</v>
          </cell>
          <cell r="E43">
            <v>5581890</v>
          </cell>
          <cell r="F43">
            <v>18613548</v>
          </cell>
          <cell r="G43">
            <v>4383656</v>
          </cell>
          <cell r="H43">
            <v>22998000</v>
          </cell>
        </row>
        <row r="44">
          <cell r="A44" t="str">
            <v>010  att. sajat F</v>
          </cell>
          <cell r="F44">
            <v>0</v>
          </cell>
          <cell r="H44">
            <v>0</v>
          </cell>
        </row>
        <row r="45">
          <cell r="A45" t="str">
            <v>011   "   idegen F</v>
          </cell>
          <cell r="F45">
            <v>0</v>
          </cell>
          <cell r="H45">
            <v>0</v>
          </cell>
        </row>
        <row r="46">
          <cell r="A46" t="str">
            <v>020   "   fuvar</v>
          </cell>
          <cell r="B46">
            <v>0</v>
          </cell>
          <cell r="C46">
            <v>819066</v>
          </cell>
          <cell r="E46">
            <v>0</v>
          </cell>
          <cell r="F46">
            <v>819066</v>
          </cell>
          <cell r="G46">
            <v>0</v>
          </cell>
          <cell r="H46">
            <v>819066</v>
          </cell>
        </row>
        <row r="47">
          <cell r="A47" t="str">
            <v>021,2,5,6 fuvar F</v>
          </cell>
          <cell r="F47">
            <v>0</v>
          </cell>
          <cell r="H47">
            <v>0</v>
          </cell>
        </row>
        <row r="48">
          <cell r="A48" t="str">
            <v>030   "   gep</v>
          </cell>
          <cell r="F48">
            <v>0</v>
          </cell>
          <cell r="H48">
            <v>0</v>
          </cell>
        </row>
        <row r="49">
          <cell r="A49" t="str">
            <v>031,2,5,6 gep F</v>
          </cell>
          <cell r="F49">
            <v>0</v>
          </cell>
          <cell r="H49">
            <v>0</v>
          </cell>
        </row>
        <row r="50">
          <cell r="A50" t="str">
            <v>040   "   labor</v>
          </cell>
          <cell r="B50">
            <v>-10206862</v>
          </cell>
          <cell r="C50">
            <v>-2925552</v>
          </cell>
          <cell r="E50">
            <v>0</v>
          </cell>
          <cell r="F50">
            <v>-13132414</v>
          </cell>
          <cell r="G50">
            <v>0</v>
          </cell>
          <cell r="H50">
            <v>-13132414</v>
          </cell>
        </row>
        <row r="51">
          <cell r="A51" t="str">
            <v>042   "   uzemora</v>
          </cell>
          <cell r="D51">
            <v>-718310</v>
          </cell>
          <cell r="F51">
            <v>-718310</v>
          </cell>
          <cell r="H51">
            <v>-718310</v>
          </cell>
        </row>
        <row r="52">
          <cell r="A52" t="str">
            <v>043   "   ktg kul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A53" t="str">
            <v>044   "   egyeb ktg helyesbit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A54" t="str">
            <v>060 sajat vizfelhasznalas</v>
          </cell>
          <cell r="F54">
            <v>0</v>
          </cell>
          <cell r="H54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06 első lap"/>
      <sheetName val="Fürdő"/>
      <sheetName val="Szhely víz"/>
      <sheetName val="Kőszeg üm"/>
      <sheetName val="Vasvári üm"/>
      <sheetName val="Körmendi üm"/>
      <sheetName val="Szentgotthárdi üm"/>
      <sheetName val="Csatornamü üm"/>
      <sheetName val="Üzemm.össz."/>
      <sheetName val="Gép-, és Vizm.jav."/>
      <sheetName val="Villamos üzem"/>
      <sheetName val="Mics"/>
      <sheetName val="Diszp,Szolg.O.MICS"/>
      <sheetName val="Szolgátatási  Ig össz"/>
      <sheetName val="Fejl. Ig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">
          <cell r="A4" t="str">
            <v>MEGNEVEZÉS</v>
          </cell>
          <cell r="B4" t="str">
            <v>Labor költségei</v>
          </cell>
          <cell r="C4" t="str">
            <v>Vízmintázók költsége</v>
          </cell>
          <cell r="D4" t="str">
            <v>Gépjármüvek költségei</v>
          </cell>
          <cell r="E4" t="str">
            <v>Közp.üzemek irányitási ktg</v>
          </cell>
          <cell r="F4" t="str">
            <v>Tech.-és minőségell. Oszt össz.</v>
          </cell>
          <cell r="G4" t="str">
            <v>Müszaki O.  kp. irányitás</v>
          </cell>
          <cell r="H4" t="str">
            <v>Fejlesztési Ig.-hoz tartozó összesen</v>
          </cell>
        </row>
        <row r="5">
          <cell r="A5" t="str">
            <v>ANYAGKÖLTSÉG összesen</v>
          </cell>
          <cell r="B5">
            <v>668185</v>
          </cell>
          <cell r="C5">
            <v>12503</v>
          </cell>
          <cell r="D5">
            <v>688</v>
          </cell>
          <cell r="E5">
            <v>82895</v>
          </cell>
          <cell r="F5">
            <v>764271</v>
          </cell>
          <cell r="G5">
            <v>120787</v>
          </cell>
          <cell r="H5">
            <v>885058</v>
          </cell>
        </row>
        <row r="6">
          <cell r="A6" t="str">
            <v>1.1. Közvetlen anyag</v>
          </cell>
          <cell r="B6">
            <v>512840</v>
          </cell>
          <cell r="C6">
            <v>12503</v>
          </cell>
          <cell r="E6">
            <v>0</v>
          </cell>
          <cell r="F6">
            <v>525343</v>
          </cell>
          <cell r="G6">
            <v>25126</v>
          </cell>
          <cell r="H6">
            <v>550469</v>
          </cell>
        </row>
        <row r="7">
          <cell r="A7" t="str">
            <v>1.2.Fenntartás anyag</v>
          </cell>
          <cell r="B7">
            <v>155345</v>
          </cell>
          <cell r="D7">
            <v>688</v>
          </cell>
          <cell r="F7">
            <v>156033</v>
          </cell>
          <cell r="H7">
            <v>156033</v>
          </cell>
        </row>
        <row r="8">
          <cell r="A8" t="str">
            <v>1.3. Nyomtatvány</v>
          </cell>
          <cell r="E8">
            <v>82895</v>
          </cell>
          <cell r="F8">
            <v>82895</v>
          </cell>
          <cell r="G8">
            <v>95661</v>
          </cell>
          <cell r="H8">
            <v>178556</v>
          </cell>
        </row>
        <row r="9">
          <cell r="A9" t="str">
            <v>VILLAMOS ENERGIA</v>
          </cell>
          <cell r="B9">
            <v>135094</v>
          </cell>
          <cell r="E9">
            <v>0</v>
          </cell>
          <cell r="F9">
            <v>135094</v>
          </cell>
          <cell r="G9">
            <v>0</v>
          </cell>
          <cell r="H9">
            <v>135094</v>
          </cell>
        </row>
        <row r="10">
          <cell r="A10" t="str">
            <v>ÜZEM- ÉS FÜTŐANYAG összesen</v>
          </cell>
          <cell r="B10">
            <v>0</v>
          </cell>
          <cell r="C10">
            <v>0</v>
          </cell>
          <cell r="D10">
            <v>181909</v>
          </cell>
          <cell r="E10">
            <v>0</v>
          </cell>
          <cell r="F10">
            <v>181909</v>
          </cell>
          <cell r="G10">
            <v>0</v>
          </cell>
          <cell r="H10">
            <v>181909</v>
          </cell>
        </row>
        <row r="11">
          <cell r="A11" t="str">
            <v>3.1. Benzin, gázolaj, fütőa.</v>
          </cell>
          <cell r="B11">
            <v>0</v>
          </cell>
          <cell r="C11">
            <v>0</v>
          </cell>
          <cell r="D11">
            <v>181909</v>
          </cell>
          <cell r="F11">
            <v>181909</v>
          </cell>
          <cell r="H11">
            <v>181909</v>
          </cell>
        </row>
        <row r="12">
          <cell r="A12" t="str">
            <v>3.2. Földgáz</v>
          </cell>
          <cell r="F12">
            <v>0</v>
          </cell>
          <cell r="H12">
            <v>0</v>
          </cell>
        </row>
        <row r="13">
          <cell r="A13" t="str">
            <v>BÉRKÖLTSÉG és TB. járulék össz</v>
          </cell>
          <cell r="B13">
            <v>6364622</v>
          </cell>
          <cell r="C13">
            <v>1792353</v>
          </cell>
          <cell r="D13">
            <v>252186</v>
          </cell>
          <cell r="E13">
            <v>4808314</v>
          </cell>
          <cell r="F13">
            <v>13217475</v>
          </cell>
          <cell r="G13">
            <v>3777618</v>
          </cell>
          <cell r="H13">
            <v>16995093</v>
          </cell>
        </row>
        <row r="14">
          <cell r="A14" t="str">
            <v>4.1. Bérköltség</v>
          </cell>
          <cell r="B14">
            <v>4431125</v>
          </cell>
          <cell r="C14">
            <v>1242582</v>
          </cell>
          <cell r="D14">
            <v>181429</v>
          </cell>
          <cell r="E14">
            <v>3363677</v>
          </cell>
          <cell r="F14">
            <v>9218813</v>
          </cell>
          <cell r="G14">
            <v>2648759</v>
          </cell>
          <cell r="H14">
            <v>11867572</v>
          </cell>
        </row>
        <row r="15">
          <cell r="A15" t="str">
            <v>4.2. Bérek járulékai</v>
          </cell>
          <cell r="B15">
            <v>1933497</v>
          </cell>
          <cell r="C15">
            <v>549771</v>
          </cell>
          <cell r="D15">
            <v>70757</v>
          </cell>
          <cell r="E15">
            <v>1444637</v>
          </cell>
          <cell r="F15">
            <v>3998662</v>
          </cell>
          <cell r="G15">
            <v>1128859</v>
          </cell>
          <cell r="H15">
            <v>5127521</v>
          </cell>
        </row>
        <row r="16">
          <cell r="A16" t="str">
            <v>ÉRTÉKCSÖKKENÉSI LEIRÁS össz.</v>
          </cell>
          <cell r="B16">
            <v>2273857</v>
          </cell>
          <cell r="C16">
            <v>61132</v>
          </cell>
          <cell r="D16">
            <v>203514</v>
          </cell>
          <cell r="E16">
            <v>17295</v>
          </cell>
          <cell r="F16">
            <v>2555798</v>
          </cell>
          <cell r="G16">
            <v>49628</v>
          </cell>
          <cell r="H16">
            <v>2605426</v>
          </cell>
        </row>
        <row r="17">
          <cell r="A17" t="str">
            <v>5.1. Tervszerinti écs.</v>
          </cell>
          <cell r="B17">
            <v>2143894</v>
          </cell>
          <cell r="C17">
            <v>48083</v>
          </cell>
          <cell r="D17">
            <v>203514</v>
          </cell>
          <cell r="E17">
            <v>17295</v>
          </cell>
          <cell r="F17">
            <v>2412786</v>
          </cell>
          <cell r="G17">
            <v>49628</v>
          </cell>
          <cell r="H17">
            <v>2462414</v>
          </cell>
        </row>
        <row r="18">
          <cell r="A18" t="str">
            <v>5.2. Kis értékü tárgyi eszköz</v>
          </cell>
          <cell r="B18">
            <v>129963</v>
          </cell>
          <cell r="C18">
            <v>13049</v>
          </cell>
          <cell r="D18">
            <v>0</v>
          </cell>
          <cell r="E18">
            <v>0</v>
          </cell>
          <cell r="F18">
            <v>143012</v>
          </cell>
          <cell r="G18">
            <v>0</v>
          </cell>
          <cell r="H18">
            <v>143012</v>
          </cell>
        </row>
        <row r="19">
          <cell r="A19" t="str">
            <v>5.3. Terven felüli écs.</v>
          </cell>
          <cell r="F19">
            <v>0</v>
          </cell>
          <cell r="H19">
            <v>0</v>
          </cell>
        </row>
        <row r="20">
          <cell r="A20" t="str">
            <v>ANYAGJELLEGÜ SZOLGÁLTATÁS össz</v>
          </cell>
          <cell r="B20">
            <v>166349</v>
          </cell>
          <cell r="C20">
            <v>0</v>
          </cell>
          <cell r="D20">
            <v>74477</v>
          </cell>
          <cell r="E20">
            <v>5815</v>
          </cell>
          <cell r="F20">
            <v>246641</v>
          </cell>
          <cell r="G20">
            <v>38623</v>
          </cell>
          <cell r="H20">
            <v>285264</v>
          </cell>
        </row>
        <row r="21">
          <cell r="A21" t="str">
            <v>6.1. Posta, telefon</v>
          </cell>
          <cell r="E21">
            <v>404</v>
          </cell>
          <cell r="F21">
            <v>404</v>
          </cell>
          <cell r="G21">
            <v>16957</v>
          </cell>
          <cell r="H21">
            <v>17361</v>
          </cell>
        </row>
        <row r="22">
          <cell r="A22" t="str">
            <v>6.2. Idegen szállitás</v>
          </cell>
          <cell r="B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A23" t="str">
            <v>6.3. Idegen javitás</v>
          </cell>
          <cell r="B23">
            <v>162647</v>
          </cell>
          <cell r="C23">
            <v>0</v>
          </cell>
          <cell r="D23">
            <v>74477</v>
          </cell>
          <cell r="E23">
            <v>0</v>
          </cell>
          <cell r="F23">
            <v>237124</v>
          </cell>
          <cell r="G23">
            <v>0</v>
          </cell>
          <cell r="H23">
            <v>237124</v>
          </cell>
        </row>
        <row r="24">
          <cell r="A24" t="str">
            <v>6.4. Szennyviziszap száll.dep,</v>
          </cell>
          <cell r="F24">
            <v>0</v>
          </cell>
          <cell r="H24">
            <v>0</v>
          </cell>
        </row>
        <row r="25">
          <cell r="A25" t="str">
            <v>6.5. Szennyviztiszt.bérmunka d</v>
          </cell>
          <cell r="F25">
            <v>0</v>
          </cell>
          <cell r="H25">
            <v>0</v>
          </cell>
        </row>
        <row r="26">
          <cell r="A26" t="str">
            <v>6.6. Egyéb anyag jellegü</v>
          </cell>
          <cell r="B26">
            <v>3702</v>
          </cell>
          <cell r="C26">
            <v>0</v>
          </cell>
          <cell r="E26">
            <v>5411</v>
          </cell>
          <cell r="F26">
            <v>9113</v>
          </cell>
          <cell r="G26">
            <v>21666</v>
          </cell>
          <cell r="H26">
            <v>30779</v>
          </cell>
        </row>
        <row r="27">
          <cell r="A27" t="str">
            <v>SZEMÉLYI JELLEGÜ összesen</v>
          </cell>
          <cell r="B27">
            <v>365670</v>
          </cell>
          <cell r="C27">
            <v>180494</v>
          </cell>
          <cell r="D27">
            <v>0</v>
          </cell>
          <cell r="E27">
            <v>508986</v>
          </cell>
          <cell r="F27">
            <v>1055150</v>
          </cell>
          <cell r="G27">
            <v>264978</v>
          </cell>
          <cell r="H27">
            <v>1320128</v>
          </cell>
        </row>
        <row r="28">
          <cell r="A28" t="str">
            <v>7.1. Betegszab. táppénz hozzáj</v>
          </cell>
          <cell r="B28">
            <v>46010</v>
          </cell>
          <cell r="C28">
            <v>38363</v>
          </cell>
          <cell r="E28">
            <v>50040</v>
          </cell>
          <cell r="F28">
            <v>134413</v>
          </cell>
          <cell r="G28">
            <v>11040</v>
          </cell>
          <cell r="H28">
            <v>145453</v>
          </cell>
        </row>
        <row r="29">
          <cell r="A29" t="str">
            <v>7.2. Munkábajárás</v>
          </cell>
          <cell r="B29">
            <v>39060</v>
          </cell>
          <cell r="C29">
            <v>51144</v>
          </cell>
          <cell r="E29">
            <v>8208</v>
          </cell>
          <cell r="F29">
            <v>98412</v>
          </cell>
          <cell r="G29">
            <v>0</v>
          </cell>
          <cell r="H29">
            <v>98412</v>
          </cell>
        </row>
        <row r="30">
          <cell r="A30" t="str">
            <v>7.3. Saját szgk. használat</v>
          </cell>
          <cell r="B30">
            <v>13585</v>
          </cell>
          <cell r="C30">
            <v>8256</v>
          </cell>
          <cell r="E30">
            <v>356826</v>
          </cell>
          <cell r="F30">
            <v>378667</v>
          </cell>
          <cell r="G30">
            <v>126609</v>
          </cell>
          <cell r="H30">
            <v>505276</v>
          </cell>
        </row>
        <row r="31">
          <cell r="A31" t="str">
            <v>7.4. Étkezési utalvány</v>
          </cell>
          <cell r="B31">
            <v>129824</v>
          </cell>
          <cell r="C31">
            <v>42807</v>
          </cell>
          <cell r="E31">
            <v>21399</v>
          </cell>
          <cell r="F31">
            <v>194030</v>
          </cell>
          <cell r="G31">
            <v>51360</v>
          </cell>
          <cell r="H31">
            <v>245390</v>
          </cell>
        </row>
        <row r="32">
          <cell r="A32" t="str">
            <v>7.5. Bizalom nyugdijpénztár t.</v>
          </cell>
          <cell r="B32">
            <v>133191</v>
          </cell>
          <cell r="C32">
            <v>39924</v>
          </cell>
          <cell r="D32">
            <v>0</v>
          </cell>
          <cell r="E32">
            <v>72513</v>
          </cell>
          <cell r="F32">
            <v>245628</v>
          </cell>
          <cell r="G32">
            <v>75969</v>
          </cell>
          <cell r="H32">
            <v>321597</v>
          </cell>
        </row>
        <row r="33">
          <cell r="A33" t="str">
            <v>7.6. Egyéb személyijellegü</v>
          </cell>
          <cell r="B33">
            <v>4000</v>
          </cell>
          <cell r="C33">
            <v>0</v>
          </cell>
          <cell r="E33">
            <v>0</v>
          </cell>
          <cell r="F33">
            <v>4000</v>
          </cell>
          <cell r="G33">
            <v>0</v>
          </cell>
          <cell r="H33">
            <v>4000</v>
          </cell>
        </row>
        <row r="34">
          <cell r="A34" t="str">
            <v>EGYÉB KÖLTSÉG  összesen</v>
          </cell>
          <cell r="B34">
            <v>233085</v>
          </cell>
          <cell r="C34">
            <v>60004</v>
          </cell>
          <cell r="D34">
            <v>5536</v>
          </cell>
          <cell r="E34">
            <v>158585</v>
          </cell>
          <cell r="F34">
            <v>457210</v>
          </cell>
          <cell r="G34">
            <v>132022</v>
          </cell>
          <cell r="H34">
            <v>589232</v>
          </cell>
        </row>
        <row r="35">
          <cell r="A35" t="str">
            <v>8.1. Vizkészlet járulék</v>
          </cell>
          <cell r="F35">
            <v>0</v>
          </cell>
          <cell r="H35">
            <v>0</v>
          </cell>
        </row>
        <row r="36">
          <cell r="A36" t="str">
            <v>8.2. Frekvencia használati dij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A37" t="str">
            <v>8.3. Köztisztasági dijak</v>
          </cell>
          <cell r="F37">
            <v>0</v>
          </cell>
          <cell r="H37">
            <v>0</v>
          </cell>
        </row>
        <row r="38">
          <cell r="A38" t="str">
            <v>8.4. Egyéb nem anyag jell. ktg</v>
          </cell>
          <cell r="B38">
            <v>0</v>
          </cell>
          <cell r="C38">
            <v>0</v>
          </cell>
          <cell r="D38">
            <v>880</v>
          </cell>
          <cell r="E38">
            <v>2910</v>
          </cell>
          <cell r="F38">
            <v>3790</v>
          </cell>
          <cell r="G38">
            <v>0</v>
          </cell>
          <cell r="H38">
            <v>3790</v>
          </cell>
        </row>
        <row r="39">
          <cell r="A39" t="str">
            <v>8.5. Jogi személy fiz. dijak</v>
          </cell>
          <cell r="B39">
            <v>29000</v>
          </cell>
          <cell r="E39">
            <v>0</v>
          </cell>
          <cell r="F39">
            <v>29000</v>
          </cell>
          <cell r="H39">
            <v>29000</v>
          </cell>
        </row>
        <row r="40">
          <cell r="A40" t="str">
            <v>8.6. Egyéb költség</v>
          </cell>
          <cell r="B40">
            <v>13562</v>
          </cell>
          <cell r="D40">
            <v>4656</v>
          </cell>
          <cell r="E40">
            <v>4352</v>
          </cell>
          <cell r="F40">
            <v>22570</v>
          </cell>
          <cell r="G40">
            <v>17281</v>
          </cell>
          <cell r="H40">
            <v>39851</v>
          </cell>
        </row>
        <row r="41">
          <cell r="A41" t="str">
            <v>8.7. Egyéb mbérhez kapcs. adó</v>
          </cell>
          <cell r="B41">
            <v>190523</v>
          </cell>
          <cell r="C41">
            <v>60004</v>
          </cell>
          <cell r="D41">
            <v>0</v>
          </cell>
          <cell r="E41">
            <v>151323</v>
          </cell>
          <cell r="F41">
            <v>401850</v>
          </cell>
          <cell r="G41">
            <v>114741</v>
          </cell>
          <cell r="H41">
            <v>516591</v>
          </cell>
        </row>
        <row r="42">
          <cell r="A42" t="str">
            <v>ALVÁLLALKOZÓ</v>
          </cell>
          <cell r="F42">
            <v>0</v>
          </cell>
          <cell r="H42">
            <v>0</v>
          </cell>
        </row>
        <row r="43">
          <cell r="A43" t="str">
            <v>M I N D Ö S S Z E S E N</v>
          </cell>
          <cell r="B43">
            <v>10206862</v>
          </cell>
          <cell r="C43">
            <v>2106486</v>
          </cell>
          <cell r="D43">
            <v>718310</v>
          </cell>
          <cell r="E43">
            <v>5581890</v>
          </cell>
          <cell r="F43">
            <v>18613548</v>
          </cell>
          <cell r="G43">
            <v>4383656</v>
          </cell>
          <cell r="H43">
            <v>22998000</v>
          </cell>
        </row>
        <row r="44">
          <cell r="A44" t="str">
            <v>010  att. sajat F</v>
          </cell>
          <cell r="F44">
            <v>0</v>
          </cell>
          <cell r="H44">
            <v>0</v>
          </cell>
        </row>
        <row r="45">
          <cell r="A45" t="str">
            <v>011   "   idegen F</v>
          </cell>
          <cell r="F45">
            <v>0</v>
          </cell>
          <cell r="H45">
            <v>0</v>
          </cell>
        </row>
        <row r="46">
          <cell r="A46" t="str">
            <v>020   "   fuvar</v>
          </cell>
          <cell r="B46">
            <v>0</v>
          </cell>
          <cell r="C46">
            <v>819066</v>
          </cell>
          <cell r="E46">
            <v>0</v>
          </cell>
          <cell r="F46">
            <v>819066</v>
          </cell>
          <cell r="G46">
            <v>0</v>
          </cell>
          <cell r="H46">
            <v>819066</v>
          </cell>
        </row>
        <row r="47">
          <cell r="A47" t="str">
            <v>021,2,5,6 fuvar F</v>
          </cell>
          <cell r="F47">
            <v>0</v>
          </cell>
          <cell r="H47">
            <v>0</v>
          </cell>
        </row>
        <row r="48">
          <cell r="A48" t="str">
            <v>030   "   gep</v>
          </cell>
          <cell r="F48">
            <v>0</v>
          </cell>
          <cell r="H48">
            <v>0</v>
          </cell>
        </row>
        <row r="49">
          <cell r="A49" t="str">
            <v>031,2,5,6 gep F</v>
          </cell>
          <cell r="F49">
            <v>0</v>
          </cell>
          <cell r="H49">
            <v>0</v>
          </cell>
        </row>
        <row r="50">
          <cell r="A50" t="str">
            <v>040   "   labor</v>
          </cell>
          <cell r="B50">
            <v>-10206862</v>
          </cell>
          <cell r="C50">
            <v>-2925552</v>
          </cell>
          <cell r="E50">
            <v>0</v>
          </cell>
          <cell r="F50">
            <v>-13132414</v>
          </cell>
          <cell r="G50">
            <v>0</v>
          </cell>
          <cell r="H50">
            <v>-13132414</v>
          </cell>
        </row>
        <row r="51">
          <cell r="A51" t="str">
            <v>042   "   uzemora</v>
          </cell>
          <cell r="D51">
            <v>-718310</v>
          </cell>
          <cell r="F51">
            <v>-718310</v>
          </cell>
          <cell r="H51">
            <v>-718310</v>
          </cell>
        </row>
        <row r="52">
          <cell r="A52" t="str">
            <v>043   "   ktg kul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A53" t="str">
            <v>044   "   egyeb ktg helyesbit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A54" t="str">
            <v>060 sajat vizfelhasznalas</v>
          </cell>
          <cell r="F54">
            <v>0</v>
          </cell>
          <cell r="H54">
            <v>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06 első lap"/>
      <sheetName val="Fürdő"/>
      <sheetName val="Szhely víz"/>
      <sheetName val="Kőszeg üm"/>
      <sheetName val="Vasvári üm"/>
      <sheetName val="Körmendi üm"/>
      <sheetName val="Szentgotthárdi üm"/>
      <sheetName val="Csatornamü üm"/>
      <sheetName val="Üzemm.össz."/>
      <sheetName val="Gép-, és Vizm.jav."/>
      <sheetName val="Villamos üzem"/>
      <sheetName val="Mics"/>
      <sheetName val="Diszp,Szolg.O.MICS"/>
      <sheetName val="Szolgátatási  Ig össz"/>
      <sheetName val="Fejl. Ig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>
        <row r="4">
          <cell r="A4" t="str">
            <v>MEGNEVEZÉS</v>
          </cell>
          <cell r="B4" t="str">
            <v>Labor költségei</v>
          </cell>
          <cell r="C4" t="str">
            <v>Vízmintázók költsége</v>
          </cell>
          <cell r="D4" t="str">
            <v>Gépjármüvek költségei</v>
          </cell>
          <cell r="E4" t="str">
            <v>Közp.üzemek irányitási ktg</v>
          </cell>
          <cell r="F4" t="str">
            <v>Tech.-és minőségell. Oszt össz.</v>
          </cell>
          <cell r="G4" t="str">
            <v>Müszaki O.  kp. irányitás</v>
          </cell>
          <cell r="H4" t="str">
            <v>Fejlesztési Ig.-hoz tartozó összesen</v>
          </cell>
        </row>
        <row r="5">
          <cell r="A5" t="str">
            <v>ANYAGKÖLTSÉG összesen</v>
          </cell>
          <cell r="B5">
            <v>668185</v>
          </cell>
          <cell r="C5">
            <v>12503</v>
          </cell>
          <cell r="D5">
            <v>688</v>
          </cell>
          <cell r="E5">
            <v>82895</v>
          </cell>
          <cell r="F5">
            <v>764271</v>
          </cell>
          <cell r="G5">
            <v>120787</v>
          </cell>
          <cell r="H5">
            <v>885058</v>
          </cell>
        </row>
        <row r="6">
          <cell r="A6" t="str">
            <v>1.1. Közvetlen anyag</v>
          </cell>
          <cell r="B6">
            <v>512840</v>
          </cell>
          <cell r="C6">
            <v>12503</v>
          </cell>
          <cell r="E6">
            <v>0</v>
          </cell>
          <cell r="F6">
            <v>525343</v>
          </cell>
          <cell r="G6">
            <v>25126</v>
          </cell>
          <cell r="H6">
            <v>550469</v>
          </cell>
        </row>
        <row r="7">
          <cell r="A7" t="str">
            <v>1.2.Fenntartás anyag</v>
          </cell>
          <cell r="B7">
            <v>155345</v>
          </cell>
          <cell r="D7">
            <v>688</v>
          </cell>
          <cell r="F7">
            <v>156033</v>
          </cell>
          <cell r="H7">
            <v>156033</v>
          </cell>
        </row>
        <row r="8">
          <cell r="A8" t="str">
            <v>1.3. Nyomtatvány</v>
          </cell>
          <cell r="E8">
            <v>82895</v>
          </cell>
          <cell r="F8">
            <v>82895</v>
          </cell>
          <cell r="G8">
            <v>95661</v>
          </cell>
          <cell r="H8">
            <v>178556</v>
          </cell>
        </row>
        <row r="9">
          <cell r="A9" t="str">
            <v>VILLAMOS ENERGIA</v>
          </cell>
          <cell r="B9">
            <v>135094</v>
          </cell>
          <cell r="E9">
            <v>0</v>
          </cell>
          <cell r="F9">
            <v>135094</v>
          </cell>
          <cell r="G9">
            <v>0</v>
          </cell>
          <cell r="H9">
            <v>135094</v>
          </cell>
        </row>
        <row r="10">
          <cell r="A10" t="str">
            <v>ÜZEM- ÉS FÜTŐANYAG összesen</v>
          </cell>
          <cell r="B10">
            <v>0</v>
          </cell>
          <cell r="C10">
            <v>0</v>
          </cell>
          <cell r="D10">
            <v>181909</v>
          </cell>
          <cell r="E10">
            <v>0</v>
          </cell>
          <cell r="F10">
            <v>181909</v>
          </cell>
          <cell r="G10">
            <v>0</v>
          </cell>
          <cell r="H10">
            <v>181909</v>
          </cell>
        </row>
        <row r="11">
          <cell r="A11" t="str">
            <v>3.1. Benzin, gázolaj, fütőa.</v>
          </cell>
          <cell r="B11">
            <v>0</v>
          </cell>
          <cell r="C11">
            <v>0</v>
          </cell>
          <cell r="D11">
            <v>181909</v>
          </cell>
          <cell r="F11">
            <v>181909</v>
          </cell>
          <cell r="H11">
            <v>181909</v>
          </cell>
        </row>
        <row r="12">
          <cell r="A12" t="str">
            <v>3.2. Földgáz</v>
          </cell>
          <cell r="F12">
            <v>0</v>
          </cell>
          <cell r="H12">
            <v>0</v>
          </cell>
        </row>
        <row r="13">
          <cell r="A13" t="str">
            <v>BÉRKÖLTSÉG és TB. járulék össz</v>
          </cell>
          <cell r="B13">
            <v>6364622</v>
          </cell>
          <cell r="C13">
            <v>1792353</v>
          </cell>
          <cell r="D13">
            <v>252186</v>
          </cell>
          <cell r="E13">
            <v>4808314</v>
          </cell>
          <cell r="F13">
            <v>13217475</v>
          </cell>
          <cell r="G13">
            <v>3777618</v>
          </cell>
          <cell r="H13">
            <v>16995093</v>
          </cell>
        </row>
        <row r="14">
          <cell r="A14" t="str">
            <v>4.1. Bérköltség</v>
          </cell>
          <cell r="B14">
            <v>4431125</v>
          </cell>
          <cell r="C14">
            <v>1242582</v>
          </cell>
          <cell r="D14">
            <v>181429</v>
          </cell>
          <cell r="E14">
            <v>3363677</v>
          </cell>
          <cell r="F14">
            <v>9218813</v>
          </cell>
          <cell r="G14">
            <v>2648759</v>
          </cell>
          <cell r="H14">
            <v>11867572</v>
          </cell>
        </row>
        <row r="15">
          <cell r="A15" t="str">
            <v>4.2. Bérek járulékai</v>
          </cell>
          <cell r="B15">
            <v>1933497</v>
          </cell>
          <cell r="C15">
            <v>549771</v>
          </cell>
          <cell r="D15">
            <v>70757</v>
          </cell>
          <cell r="E15">
            <v>1444637</v>
          </cell>
          <cell r="F15">
            <v>3998662</v>
          </cell>
          <cell r="G15">
            <v>1128859</v>
          </cell>
          <cell r="H15">
            <v>5127521</v>
          </cell>
        </row>
        <row r="16">
          <cell r="A16" t="str">
            <v>ÉRTÉKCSÖKKENÉSI LEIRÁS össz.</v>
          </cell>
          <cell r="B16">
            <v>2273857</v>
          </cell>
          <cell r="C16">
            <v>61132</v>
          </cell>
          <cell r="D16">
            <v>203514</v>
          </cell>
          <cell r="E16">
            <v>17295</v>
          </cell>
          <cell r="F16">
            <v>2555798</v>
          </cell>
          <cell r="G16">
            <v>49628</v>
          </cell>
          <cell r="H16">
            <v>2605426</v>
          </cell>
        </row>
        <row r="17">
          <cell r="A17" t="str">
            <v>5.1. Tervszerinti écs.</v>
          </cell>
          <cell r="B17">
            <v>2143894</v>
          </cell>
          <cell r="C17">
            <v>48083</v>
          </cell>
          <cell r="D17">
            <v>203514</v>
          </cell>
          <cell r="E17">
            <v>17295</v>
          </cell>
          <cell r="F17">
            <v>2412786</v>
          </cell>
          <cell r="G17">
            <v>49628</v>
          </cell>
          <cell r="H17">
            <v>2462414</v>
          </cell>
        </row>
        <row r="18">
          <cell r="A18" t="str">
            <v>5.2. Kis értékü tárgyi eszköz</v>
          </cell>
          <cell r="B18">
            <v>129963</v>
          </cell>
          <cell r="C18">
            <v>13049</v>
          </cell>
          <cell r="D18">
            <v>0</v>
          </cell>
          <cell r="E18">
            <v>0</v>
          </cell>
          <cell r="F18">
            <v>143012</v>
          </cell>
          <cell r="G18">
            <v>0</v>
          </cell>
          <cell r="H18">
            <v>143012</v>
          </cell>
        </row>
        <row r="19">
          <cell r="A19" t="str">
            <v>5.3. Terven felüli écs.</v>
          </cell>
          <cell r="F19">
            <v>0</v>
          </cell>
          <cell r="H19">
            <v>0</v>
          </cell>
        </row>
        <row r="20">
          <cell r="A20" t="str">
            <v>ANYAGJELLEGÜ SZOLGÁLTATÁS össz</v>
          </cell>
          <cell r="B20">
            <v>166349</v>
          </cell>
          <cell r="C20">
            <v>0</v>
          </cell>
          <cell r="D20">
            <v>74477</v>
          </cell>
          <cell r="E20">
            <v>5815</v>
          </cell>
          <cell r="F20">
            <v>246641</v>
          </cell>
          <cell r="G20">
            <v>38623</v>
          </cell>
          <cell r="H20">
            <v>285264</v>
          </cell>
        </row>
        <row r="21">
          <cell r="A21" t="str">
            <v>6.1. Posta, telefon</v>
          </cell>
          <cell r="E21">
            <v>404</v>
          </cell>
          <cell r="F21">
            <v>404</v>
          </cell>
          <cell r="G21">
            <v>16957</v>
          </cell>
          <cell r="H21">
            <v>17361</v>
          </cell>
        </row>
        <row r="22">
          <cell r="A22" t="str">
            <v>6.2. Idegen szállitás</v>
          </cell>
          <cell r="B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A23" t="str">
            <v>6.3. Idegen javitás</v>
          </cell>
          <cell r="B23">
            <v>162647</v>
          </cell>
          <cell r="C23">
            <v>0</v>
          </cell>
          <cell r="D23">
            <v>74477</v>
          </cell>
          <cell r="E23">
            <v>0</v>
          </cell>
          <cell r="F23">
            <v>237124</v>
          </cell>
          <cell r="G23">
            <v>0</v>
          </cell>
          <cell r="H23">
            <v>237124</v>
          </cell>
        </row>
        <row r="24">
          <cell r="A24" t="str">
            <v>6.4. Szennyviziszap száll.dep,</v>
          </cell>
          <cell r="F24">
            <v>0</v>
          </cell>
          <cell r="H24">
            <v>0</v>
          </cell>
        </row>
        <row r="25">
          <cell r="A25" t="str">
            <v>6.5. Szennyviztiszt.bérmunka d</v>
          </cell>
          <cell r="F25">
            <v>0</v>
          </cell>
          <cell r="H25">
            <v>0</v>
          </cell>
        </row>
        <row r="26">
          <cell r="A26" t="str">
            <v>6.6. Egyéb anyag jellegü</v>
          </cell>
          <cell r="B26">
            <v>3702</v>
          </cell>
          <cell r="C26">
            <v>0</v>
          </cell>
          <cell r="E26">
            <v>5411</v>
          </cell>
          <cell r="F26">
            <v>9113</v>
          </cell>
          <cell r="G26">
            <v>21666</v>
          </cell>
          <cell r="H26">
            <v>30779</v>
          </cell>
        </row>
        <row r="27">
          <cell r="A27" t="str">
            <v>SZEMÉLYI JELLEGÜ összesen</v>
          </cell>
          <cell r="B27">
            <v>365670</v>
          </cell>
          <cell r="C27">
            <v>180494</v>
          </cell>
          <cell r="D27">
            <v>0</v>
          </cell>
          <cell r="E27">
            <v>508986</v>
          </cell>
          <cell r="F27">
            <v>1055150</v>
          </cell>
          <cell r="G27">
            <v>264978</v>
          </cell>
          <cell r="H27">
            <v>1320128</v>
          </cell>
        </row>
        <row r="28">
          <cell r="A28" t="str">
            <v>7.1. Betegszab. táppénz hozzáj</v>
          </cell>
          <cell r="B28">
            <v>46010</v>
          </cell>
          <cell r="C28">
            <v>38363</v>
          </cell>
          <cell r="E28">
            <v>50040</v>
          </cell>
          <cell r="F28">
            <v>134413</v>
          </cell>
          <cell r="G28">
            <v>11040</v>
          </cell>
          <cell r="H28">
            <v>145453</v>
          </cell>
        </row>
        <row r="29">
          <cell r="A29" t="str">
            <v>7.2. Munkábajárás</v>
          </cell>
          <cell r="B29">
            <v>39060</v>
          </cell>
          <cell r="C29">
            <v>51144</v>
          </cell>
          <cell r="E29">
            <v>8208</v>
          </cell>
          <cell r="F29">
            <v>98412</v>
          </cell>
          <cell r="G29">
            <v>0</v>
          </cell>
          <cell r="H29">
            <v>98412</v>
          </cell>
        </row>
        <row r="30">
          <cell r="A30" t="str">
            <v>7.3. Saját szgk. használat</v>
          </cell>
          <cell r="B30">
            <v>13585</v>
          </cell>
          <cell r="C30">
            <v>8256</v>
          </cell>
          <cell r="E30">
            <v>356826</v>
          </cell>
          <cell r="F30">
            <v>378667</v>
          </cell>
          <cell r="G30">
            <v>126609</v>
          </cell>
          <cell r="H30">
            <v>505276</v>
          </cell>
        </row>
        <row r="31">
          <cell r="A31" t="str">
            <v>7.4. Étkezési utalvány</v>
          </cell>
          <cell r="B31">
            <v>129824</v>
          </cell>
          <cell r="C31">
            <v>42807</v>
          </cell>
          <cell r="E31">
            <v>21399</v>
          </cell>
          <cell r="F31">
            <v>194030</v>
          </cell>
          <cell r="G31">
            <v>51360</v>
          </cell>
          <cell r="H31">
            <v>245390</v>
          </cell>
        </row>
        <row r="32">
          <cell r="A32" t="str">
            <v>7.5. Bizalom nyugdijpénztár t.</v>
          </cell>
          <cell r="B32">
            <v>133191</v>
          </cell>
          <cell r="C32">
            <v>39924</v>
          </cell>
          <cell r="D32">
            <v>0</v>
          </cell>
          <cell r="E32">
            <v>72513</v>
          </cell>
          <cell r="F32">
            <v>245628</v>
          </cell>
          <cell r="G32">
            <v>75969</v>
          </cell>
          <cell r="H32">
            <v>321597</v>
          </cell>
        </row>
        <row r="33">
          <cell r="A33" t="str">
            <v>7.6. Egyéb személyijellegü</v>
          </cell>
          <cell r="B33">
            <v>4000</v>
          </cell>
          <cell r="C33">
            <v>0</v>
          </cell>
          <cell r="E33">
            <v>0</v>
          </cell>
          <cell r="F33">
            <v>4000</v>
          </cell>
          <cell r="G33">
            <v>0</v>
          </cell>
          <cell r="H33">
            <v>4000</v>
          </cell>
        </row>
        <row r="34">
          <cell r="A34" t="str">
            <v>EGYÉB KÖLTSÉG  összesen</v>
          </cell>
          <cell r="B34">
            <v>233085</v>
          </cell>
          <cell r="C34">
            <v>60004</v>
          </cell>
          <cell r="D34">
            <v>5536</v>
          </cell>
          <cell r="E34">
            <v>158585</v>
          </cell>
          <cell r="F34">
            <v>457210</v>
          </cell>
          <cell r="G34">
            <v>132022</v>
          </cell>
          <cell r="H34">
            <v>589232</v>
          </cell>
        </row>
        <row r="35">
          <cell r="A35" t="str">
            <v>8.1. Vizkészlet járulék</v>
          </cell>
          <cell r="F35">
            <v>0</v>
          </cell>
          <cell r="H35">
            <v>0</v>
          </cell>
        </row>
        <row r="36">
          <cell r="A36" t="str">
            <v>8.2. Frekvencia használati dij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A37" t="str">
            <v>8.3. Köztisztasági dijak</v>
          </cell>
          <cell r="F37">
            <v>0</v>
          </cell>
          <cell r="H37">
            <v>0</v>
          </cell>
        </row>
        <row r="38">
          <cell r="A38" t="str">
            <v>8.4. Egyéb nem anyag jell. ktg</v>
          </cell>
          <cell r="B38">
            <v>0</v>
          </cell>
          <cell r="C38">
            <v>0</v>
          </cell>
          <cell r="D38">
            <v>880</v>
          </cell>
          <cell r="E38">
            <v>2910</v>
          </cell>
          <cell r="F38">
            <v>3790</v>
          </cell>
          <cell r="G38">
            <v>0</v>
          </cell>
          <cell r="H38">
            <v>3790</v>
          </cell>
        </row>
        <row r="39">
          <cell r="A39" t="str">
            <v>8.5. Jogi személy fiz. dijak</v>
          </cell>
          <cell r="B39">
            <v>29000</v>
          </cell>
          <cell r="E39">
            <v>0</v>
          </cell>
          <cell r="F39">
            <v>29000</v>
          </cell>
          <cell r="H39">
            <v>29000</v>
          </cell>
        </row>
        <row r="40">
          <cell r="A40" t="str">
            <v>8.6. Egyéb költség</v>
          </cell>
          <cell r="B40">
            <v>13562</v>
          </cell>
          <cell r="D40">
            <v>4656</v>
          </cell>
          <cell r="E40">
            <v>4352</v>
          </cell>
          <cell r="F40">
            <v>22570</v>
          </cell>
          <cell r="G40">
            <v>17281</v>
          </cell>
          <cell r="H40">
            <v>39851</v>
          </cell>
        </row>
        <row r="41">
          <cell r="A41" t="str">
            <v>8.7. Egyéb mbérhez kapcs. adó</v>
          </cell>
          <cell r="B41">
            <v>190523</v>
          </cell>
          <cell r="C41">
            <v>60004</v>
          </cell>
          <cell r="D41">
            <v>0</v>
          </cell>
          <cell r="E41">
            <v>151323</v>
          </cell>
          <cell r="F41">
            <v>401850</v>
          </cell>
          <cell r="G41">
            <v>114741</v>
          </cell>
          <cell r="H41">
            <v>516591</v>
          </cell>
        </row>
        <row r="42">
          <cell r="A42" t="str">
            <v>ALVÁLLALKOZÓ</v>
          </cell>
          <cell r="F42">
            <v>0</v>
          </cell>
          <cell r="H42">
            <v>0</v>
          </cell>
        </row>
        <row r="43">
          <cell r="A43" t="str">
            <v>M I N D Ö S S Z E S E N</v>
          </cell>
          <cell r="B43">
            <v>10206862</v>
          </cell>
          <cell r="C43">
            <v>2106486</v>
          </cell>
          <cell r="D43">
            <v>718310</v>
          </cell>
          <cell r="E43">
            <v>5581890</v>
          </cell>
          <cell r="F43">
            <v>18613548</v>
          </cell>
          <cell r="G43">
            <v>4383656</v>
          </cell>
          <cell r="H43">
            <v>22998000</v>
          </cell>
        </row>
        <row r="44">
          <cell r="A44" t="str">
            <v>010  att. sajat F</v>
          </cell>
          <cell r="F44">
            <v>0</v>
          </cell>
          <cell r="H44">
            <v>0</v>
          </cell>
        </row>
        <row r="45">
          <cell r="A45" t="str">
            <v>011   "   idegen F</v>
          </cell>
          <cell r="F45">
            <v>0</v>
          </cell>
          <cell r="H45">
            <v>0</v>
          </cell>
        </row>
        <row r="46">
          <cell r="A46" t="str">
            <v>020   "   fuvar</v>
          </cell>
          <cell r="B46">
            <v>0</v>
          </cell>
          <cell r="C46">
            <v>819066</v>
          </cell>
          <cell r="E46">
            <v>0</v>
          </cell>
          <cell r="F46">
            <v>819066</v>
          </cell>
          <cell r="G46">
            <v>0</v>
          </cell>
          <cell r="H46">
            <v>819066</v>
          </cell>
        </row>
        <row r="47">
          <cell r="A47" t="str">
            <v>021,2,5,6 fuvar F</v>
          </cell>
          <cell r="F47">
            <v>0</v>
          </cell>
          <cell r="H47">
            <v>0</v>
          </cell>
        </row>
        <row r="48">
          <cell r="A48" t="str">
            <v>030   "   gep</v>
          </cell>
          <cell r="F48">
            <v>0</v>
          </cell>
          <cell r="H48">
            <v>0</v>
          </cell>
        </row>
        <row r="49">
          <cell r="A49" t="str">
            <v>031,2,5,6 gep F</v>
          </cell>
          <cell r="F49">
            <v>0</v>
          </cell>
          <cell r="H49">
            <v>0</v>
          </cell>
        </row>
        <row r="50">
          <cell r="A50" t="str">
            <v>040   "   labor</v>
          </cell>
          <cell r="B50">
            <v>-10206862</v>
          </cell>
          <cell r="C50">
            <v>-2925552</v>
          </cell>
          <cell r="E50">
            <v>0</v>
          </cell>
          <cell r="F50">
            <v>-13132414</v>
          </cell>
          <cell r="G50">
            <v>0</v>
          </cell>
          <cell r="H50">
            <v>-13132414</v>
          </cell>
        </row>
        <row r="51">
          <cell r="A51" t="str">
            <v>042   "   uzemora</v>
          </cell>
          <cell r="D51">
            <v>-718310</v>
          </cell>
          <cell r="F51">
            <v>-718310</v>
          </cell>
          <cell r="H51">
            <v>-718310</v>
          </cell>
        </row>
        <row r="52">
          <cell r="A52" t="str">
            <v>043   "   ktg kul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A53" t="str">
            <v>044   "   egyeb ktg helyesbit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A54" t="str">
            <v>060 sajat vizfelhasznalas</v>
          </cell>
          <cell r="F54">
            <v>0</v>
          </cell>
          <cell r="H5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7"/>
  <sheetViews>
    <sheetView tabSelected="1" workbookViewId="0">
      <selection activeCell="F21" sqref="F21"/>
    </sheetView>
  </sheetViews>
  <sheetFormatPr defaultRowHeight="15.75" x14ac:dyDescent="0.25"/>
  <cols>
    <col min="1" max="1" width="7.875" style="68" customWidth="1"/>
    <col min="2" max="2" width="55.5" style="68" customWidth="1"/>
    <col min="3" max="3" width="11.375" style="68" bestFit="1" customWidth="1"/>
    <col min="4" max="16384" width="9" style="68"/>
  </cols>
  <sheetData>
    <row r="1" spans="1:6" ht="17.25" customHeight="1" x14ac:dyDescent="0.25">
      <c r="A1" s="37" t="s">
        <v>84</v>
      </c>
      <c r="B1" s="37"/>
    </row>
    <row r="2" spans="1:6" ht="17.25" customHeight="1" x14ac:dyDescent="0.25">
      <c r="A2" s="37" t="s">
        <v>85</v>
      </c>
      <c r="B2" s="37"/>
    </row>
    <row r="3" spans="1:6" x14ac:dyDescent="0.25">
      <c r="A3" s="37"/>
      <c r="B3" s="37"/>
    </row>
    <row r="4" spans="1:6" x14ac:dyDescent="0.25">
      <c r="A4" s="37"/>
      <c r="B4" s="37"/>
    </row>
    <row r="5" spans="1:6" x14ac:dyDescent="0.25">
      <c r="A5" s="37"/>
      <c r="B5" s="37"/>
    </row>
    <row r="6" spans="1:6" x14ac:dyDescent="0.25">
      <c r="A6" s="69"/>
      <c r="B6" s="70"/>
      <c r="F6" s="554"/>
    </row>
    <row r="7" spans="1:6" ht="21.75" x14ac:dyDescent="0.3">
      <c r="A7" s="680" t="s">
        <v>277</v>
      </c>
      <c r="B7" s="680"/>
      <c r="C7" s="680"/>
      <c r="F7" s="554"/>
    </row>
    <row r="8" spans="1:6" ht="21.75" x14ac:dyDescent="0.3">
      <c r="A8" s="681" t="s">
        <v>318</v>
      </c>
      <c r="B8" s="681"/>
      <c r="C8" s="681"/>
      <c r="F8" s="554"/>
    </row>
    <row r="9" spans="1:6" x14ac:dyDescent="0.25">
      <c r="A9" s="71"/>
      <c r="B9" s="72"/>
    </row>
    <row r="10" spans="1:6" x14ac:dyDescent="0.25">
      <c r="A10" s="71"/>
      <c r="B10" s="72"/>
    </row>
    <row r="11" spans="1:6" x14ac:dyDescent="0.25">
      <c r="A11" s="73"/>
      <c r="B11" s="37"/>
    </row>
    <row r="12" spans="1:6" ht="23.25" customHeight="1" x14ac:dyDescent="0.25">
      <c r="A12" s="74"/>
      <c r="B12" s="47"/>
    </row>
    <row r="13" spans="1:6" ht="24" customHeight="1" x14ac:dyDescent="0.25">
      <c r="A13" s="75" t="s">
        <v>86</v>
      </c>
      <c r="B13" s="68" t="s">
        <v>278</v>
      </c>
    </row>
    <row r="14" spans="1:6" ht="24" customHeight="1" x14ac:dyDescent="0.25">
      <c r="A14" s="75" t="s">
        <v>87</v>
      </c>
      <c r="B14" s="68" t="s">
        <v>279</v>
      </c>
    </row>
    <row r="15" spans="1:6" ht="24" customHeight="1" x14ac:dyDescent="0.25">
      <c r="A15" s="75" t="s">
        <v>88</v>
      </c>
      <c r="B15" s="68" t="s">
        <v>288</v>
      </c>
    </row>
    <row r="16" spans="1:6" ht="24" customHeight="1" x14ac:dyDescent="0.25">
      <c r="A16" s="75" t="s">
        <v>89</v>
      </c>
      <c r="B16" s="68" t="s">
        <v>280</v>
      </c>
    </row>
    <row r="17" spans="1:3" ht="24" customHeight="1" x14ac:dyDescent="0.25">
      <c r="A17" s="75" t="s">
        <v>90</v>
      </c>
      <c r="B17" s="68" t="s">
        <v>281</v>
      </c>
    </row>
    <row r="18" spans="1:3" ht="24" customHeight="1" x14ac:dyDescent="0.25">
      <c r="A18" s="75" t="s">
        <v>91</v>
      </c>
      <c r="B18" s="68" t="s">
        <v>282</v>
      </c>
    </row>
    <row r="19" spans="1:3" ht="24" customHeight="1" x14ac:dyDescent="0.25">
      <c r="A19" s="75" t="s">
        <v>92</v>
      </c>
      <c r="B19" s="68" t="s">
        <v>283</v>
      </c>
    </row>
    <row r="20" spans="1:3" ht="30.75" customHeight="1" x14ac:dyDescent="0.25">
      <c r="A20" s="571" t="s">
        <v>93</v>
      </c>
      <c r="B20" s="573" t="s">
        <v>284</v>
      </c>
    </row>
    <row r="21" spans="1:3" ht="31.5" customHeight="1" x14ac:dyDescent="0.25">
      <c r="A21" s="570" t="s">
        <v>94</v>
      </c>
      <c r="B21" s="220" t="s">
        <v>285</v>
      </c>
    </row>
    <row r="22" spans="1:3" ht="24" customHeight="1" x14ac:dyDescent="0.25">
      <c r="A22" s="75" t="s">
        <v>95</v>
      </c>
      <c r="B22" s="68" t="s">
        <v>286</v>
      </c>
    </row>
    <row r="23" spans="1:3" ht="24" customHeight="1" x14ac:dyDescent="0.25">
      <c r="A23" s="75" t="s">
        <v>96</v>
      </c>
      <c r="B23" s="68" t="s">
        <v>287</v>
      </c>
    </row>
    <row r="24" spans="1:3" ht="24" customHeight="1" x14ac:dyDescent="0.25">
      <c r="A24" s="73"/>
      <c r="C24" s="572"/>
    </row>
    <row r="25" spans="1:3" x14ac:dyDescent="0.25">
      <c r="A25" s="73"/>
      <c r="B25" s="37"/>
    </row>
    <row r="26" spans="1:3" x14ac:dyDescent="0.25">
      <c r="A26" s="69"/>
      <c r="B26" s="69"/>
    </row>
    <row r="27" spans="1:3" x14ac:dyDescent="0.25">
      <c r="A27" s="73"/>
      <c r="B27" s="69"/>
    </row>
    <row r="28" spans="1:3" x14ac:dyDescent="0.25">
      <c r="A28" s="73"/>
      <c r="B28" s="69"/>
    </row>
    <row r="29" spans="1:3" x14ac:dyDescent="0.25">
      <c r="B29" s="20" t="s">
        <v>339</v>
      </c>
    </row>
    <row r="30" spans="1:3" x14ac:dyDescent="0.25">
      <c r="A30" s="73"/>
      <c r="B30" s="37"/>
    </row>
    <row r="31" spans="1:3" x14ac:dyDescent="0.25">
      <c r="A31" s="73"/>
      <c r="B31" s="37"/>
    </row>
    <row r="32" spans="1:3" x14ac:dyDescent="0.25">
      <c r="A32" s="73"/>
      <c r="B32" s="37"/>
    </row>
    <row r="33" spans="1:2" x14ac:dyDescent="0.25">
      <c r="A33" s="74"/>
      <c r="B33" s="47"/>
    </row>
    <row r="34" spans="1:2" x14ac:dyDescent="0.25">
      <c r="A34" s="73"/>
      <c r="B34" s="37" t="s">
        <v>240</v>
      </c>
    </row>
    <row r="35" spans="1:2" x14ac:dyDescent="0.25">
      <c r="A35" s="73"/>
      <c r="B35" s="37"/>
    </row>
    <row r="36" spans="1:2" x14ac:dyDescent="0.25">
      <c r="A36" s="73"/>
      <c r="B36" s="37"/>
    </row>
    <row r="37" spans="1:2" x14ac:dyDescent="0.25">
      <c r="A37" s="73"/>
      <c r="B37" s="37"/>
    </row>
    <row r="38" spans="1:2" x14ac:dyDescent="0.25">
      <c r="A38" s="73"/>
      <c r="B38" s="37"/>
    </row>
    <row r="39" spans="1:2" x14ac:dyDescent="0.25">
      <c r="A39" s="73"/>
      <c r="B39" s="37"/>
    </row>
    <row r="40" spans="1:2" x14ac:dyDescent="0.25">
      <c r="A40" s="73"/>
      <c r="B40" s="37"/>
    </row>
    <row r="41" spans="1:2" x14ac:dyDescent="0.25">
      <c r="A41" s="73"/>
      <c r="B41" s="37"/>
    </row>
    <row r="42" spans="1:2" x14ac:dyDescent="0.25">
      <c r="A42" s="73"/>
      <c r="B42" s="37"/>
    </row>
    <row r="43" spans="1:2" x14ac:dyDescent="0.25">
      <c r="A43" s="73"/>
      <c r="B43" s="37"/>
    </row>
    <row r="44" spans="1:2" x14ac:dyDescent="0.25">
      <c r="A44" s="73"/>
      <c r="B44" s="37"/>
    </row>
    <row r="45" spans="1:2" x14ac:dyDescent="0.25">
      <c r="A45" s="73"/>
      <c r="B45" s="37"/>
    </row>
    <row r="46" spans="1:2" x14ac:dyDescent="0.25">
      <c r="A46" s="73"/>
      <c r="B46" s="37"/>
    </row>
    <row r="47" spans="1:2" x14ac:dyDescent="0.25">
      <c r="A47" s="73"/>
      <c r="B47" s="37"/>
    </row>
    <row r="48" spans="1:2" x14ac:dyDescent="0.25">
      <c r="A48" s="73"/>
      <c r="B48" s="37"/>
    </row>
    <row r="49" spans="1:2" x14ac:dyDescent="0.25">
      <c r="A49" s="73"/>
      <c r="B49" s="37"/>
    </row>
    <row r="50" spans="1:2" x14ac:dyDescent="0.25">
      <c r="A50" s="73"/>
      <c r="B50" s="37"/>
    </row>
    <row r="51" spans="1:2" x14ac:dyDescent="0.25">
      <c r="A51" s="73"/>
      <c r="B51" s="37"/>
    </row>
    <row r="52" spans="1:2" x14ac:dyDescent="0.25">
      <c r="A52" s="73"/>
      <c r="B52" s="37"/>
    </row>
    <row r="53" spans="1:2" x14ac:dyDescent="0.25">
      <c r="A53" s="73"/>
      <c r="B53" s="37"/>
    </row>
    <row r="54" spans="1:2" x14ac:dyDescent="0.25">
      <c r="A54" s="73"/>
      <c r="B54" s="37"/>
    </row>
    <row r="55" spans="1:2" x14ac:dyDescent="0.25">
      <c r="A55" s="73"/>
      <c r="B55" s="37"/>
    </row>
    <row r="56" spans="1:2" x14ac:dyDescent="0.25">
      <c r="A56" s="73"/>
      <c r="B56" s="37"/>
    </row>
    <row r="57" spans="1:2" x14ac:dyDescent="0.25">
      <c r="A57" s="73"/>
      <c r="B57" s="37"/>
    </row>
    <row r="58" spans="1:2" x14ac:dyDescent="0.25">
      <c r="A58" s="73"/>
      <c r="B58" s="37"/>
    </row>
    <row r="59" spans="1:2" x14ac:dyDescent="0.25">
      <c r="A59" s="73"/>
      <c r="B59" s="37"/>
    </row>
    <row r="60" spans="1:2" x14ac:dyDescent="0.25">
      <c r="A60" s="73"/>
      <c r="B60" s="37"/>
    </row>
    <row r="61" spans="1:2" x14ac:dyDescent="0.25">
      <c r="A61" s="73"/>
      <c r="B61" s="37"/>
    </row>
    <row r="62" spans="1:2" x14ac:dyDescent="0.25">
      <c r="A62" s="73"/>
      <c r="B62" s="37"/>
    </row>
    <row r="63" spans="1:2" x14ac:dyDescent="0.25">
      <c r="A63" s="73"/>
      <c r="B63" s="37"/>
    </row>
    <row r="64" spans="1:2" x14ac:dyDescent="0.25">
      <c r="A64" s="73"/>
      <c r="B64" s="37"/>
    </row>
    <row r="65" spans="1:2" x14ac:dyDescent="0.25">
      <c r="A65" s="73"/>
      <c r="B65" s="37"/>
    </row>
    <row r="66" spans="1:2" x14ac:dyDescent="0.25">
      <c r="A66" s="73"/>
      <c r="B66" s="37"/>
    </row>
    <row r="67" spans="1:2" x14ac:dyDescent="0.25">
      <c r="A67" s="73"/>
      <c r="B67" s="37"/>
    </row>
    <row r="68" spans="1:2" x14ac:dyDescent="0.25">
      <c r="A68" s="73"/>
      <c r="B68" s="37"/>
    </row>
    <row r="69" spans="1:2" x14ac:dyDescent="0.25">
      <c r="A69" s="73"/>
      <c r="B69" s="37"/>
    </row>
    <row r="70" spans="1:2" x14ac:dyDescent="0.25">
      <c r="A70" s="73"/>
      <c r="B70" s="37"/>
    </row>
    <row r="71" spans="1:2" x14ac:dyDescent="0.25">
      <c r="A71" s="73"/>
      <c r="B71" s="37"/>
    </row>
    <row r="72" spans="1:2" x14ac:dyDescent="0.25">
      <c r="A72" s="73"/>
      <c r="B72" s="37"/>
    </row>
    <row r="73" spans="1:2" x14ac:dyDescent="0.25">
      <c r="A73" s="73"/>
      <c r="B73" s="37"/>
    </row>
    <row r="74" spans="1:2" x14ac:dyDescent="0.25">
      <c r="A74" s="73"/>
      <c r="B74" s="37"/>
    </row>
    <row r="75" spans="1:2" x14ac:dyDescent="0.25">
      <c r="A75" s="73"/>
      <c r="B75" s="37"/>
    </row>
    <row r="76" spans="1:2" x14ac:dyDescent="0.25">
      <c r="A76" s="73"/>
      <c r="B76" s="37"/>
    </row>
    <row r="77" spans="1:2" x14ac:dyDescent="0.25">
      <c r="A77" s="73"/>
      <c r="B77" s="37"/>
    </row>
    <row r="78" spans="1:2" x14ac:dyDescent="0.25">
      <c r="A78" s="73"/>
      <c r="B78" s="37"/>
    </row>
    <row r="79" spans="1:2" x14ac:dyDescent="0.25">
      <c r="A79" s="73"/>
      <c r="B79" s="37"/>
    </row>
    <row r="80" spans="1:2" x14ac:dyDescent="0.25">
      <c r="A80" s="73"/>
      <c r="B80" s="37"/>
    </row>
    <row r="81" spans="1:2" x14ac:dyDescent="0.25">
      <c r="A81" s="73"/>
      <c r="B81" s="37"/>
    </row>
    <row r="82" spans="1:2" x14ac:dyDescent="0.25">
      <c r="A82" s="73"/>
      <c r="B82" s="37"/>
    </row>
    <row r="83" spans="1:2" x14ac:dyDescent="0.25">
      <c r="A83" s="73"/>
      <c r="B83" s="37"/>
    </row>
    <row r="84" spans="1:2" x14ac:dyDescent="0.25">
      <c r="A84" s="73"/>
      <c r="B84" s="37"/>
    </row>
    <row r="85" spans="1:2" x14ac:dyDescent="0.25">
      <c r="A85" s="73"/>
      <c r="B85" s="37"/>
    </row>
    <row r="86" spans="1:2" x14ac:dyDescent="0.25">
      <c r="A86" s="73"/>
      <c r="B86" s="37"/>
    </row>
    <row r="87" spans="1:2" x14ac:dyDescent="0.25">
      <c r="A87" s="73"/>
      <c r="B87" s="37"/>
    </row>
    <row r="88" spans="1:2" x14ac:dyDescent="0.25">
      <c r="A88" s="73"/>
      <c r="B88" s="37"/>
    </row>
    <row r="89" spans="1:2" x14ac:dyDescent="0.25">
      <c r="A89" s="73"/>
      <c r="B89" s="37"/>
    </row>
    <row r="90" spans="1:2" x14ac:dyDescent="0.25">
      <c r="A90" s="73"/>
      <c r="B90" s="37"/>
    </row>
    <row r="91" spans="1:2" x14ac:dyDescent="0.25">
      <c r="A91" s="73"/>
      <c r="B91" s="37"/>
    </row>
    <row r="92" spans="1:2" x14ac:dyDescent="0.25">
      <c r="A92" s="73"/>
      <c r="B92" s="37"/>
    </row>
    <row r="93" spans="1:2" x14ac:dyDescent="0.25">
      <c r="A93" s="73"/>
      <c r="B93" s="37"/>
    </row>
    <row r="94" spans="1:2" x14ac:dyDescent="0.25">
      <c r="A94" s="73"/>
      <c r="B94" s="37"/>
    </row>
    <row r="95" spans="1:2" x14ac:dyDescent="0.25">
      <c r="A95" s="73"/>
      <c r="B95" s="37"/>
    </row>
    <row r="96" spans="1:2" x14ac:dyDescent="0.25">
      <c r="A96" s="73"/>
      <c r="B96" s="37"/>
    </row>
    <row r="97" spans="1:2" x14ac:dyDescent="0.25">
      <c r="A97" s="73"/>
      <c r="B97" s="37"/>
    </row>
  </sheetData>
  <mergeCells count="2">
    <mergeCell ref="A7:C7"/>
    <mergeCell ref="A8:C8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 xml:space="preserve">&amp;R&amp;10 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39"/>
  <sheetViews>
    <sheetView tabSelected="1" topLeftCell="B1" zoomScale="75" zoomScaleNormal="75" workbookViewId="0">
      <selection activeCell="F21" sqref="F21"/>
    </sheetView>
  </sheetViews>
  <sheetFormatPr defaultColWidth="7" defaultRowHeight="15.75" x14ac:dyDescent="0.25"/>
  <cols>
    <col min="1" max="1" width="9" style="20" hidden="1" customWidth="1"/>
    <col min="2" max="2" width="50.625" style="134" customWidth="1"/>
    <col min="3" max="3" width="10.375" style="194" customWidth="1"/>
    <col min="4" max="4" width="12.5" style="141" bestFit="1" customWidth="1"/>
    <col min="5" max="5" width="10.75" style="141" bestFit="1" customWidth="1"/>
    <col min="6" max="6" width="8.75" style="134" customWidth="1"/>
    <col min="7" max="7" width="10" style="134" customWidth="1"/>
    <col min="8" max="16384" width="7" style="134"/>
  </cols>
  <sheetData>
    <row r="2" spans="1:12" s="111" customFormat="1" ht="21.75" customHeight="1" x14ac:dyDescent="0.25">
      <c r="B2" s="790" t="s">
        <v>301</v>
      </c>
      <c r="C2" s="790"/>
      <c r="D2" s="790"/>
      <c r="E2" s="790"/>
      <c r="F2" s="790"/>
      <c r="G2" s="790"/>
    </row>
    <row r="3" spans="1:12" s="133" customFormat="1" ht="18.75" x14ac:dyDescent="0.25">
      <c r="A3" s="111"/>
      <c r="B3" s="791" t="str">
        <f>'Term.ért. és eredmény'!A3</f>
        <v>2016. I. félév</v>
      </c>
      <c r="C3" s="791"/>
      <c r="D3" s="791"/>
      <c r="E3" s="791"/>
      <c r="F3" s="791"/>
      <c r="G3" s="791"/>
    </row>
    <row r="4" spans="1:12" ht="16.5" thickBot="1" x14ac:dyDescent="0.3">
      <c r="B4" s="81"/>
      <c r="C4" s="293"/>
      <c r="D4" s="135"/>
      <c r="E4" s="135"/>
      <c r="G4" s="487" t="s">
        <v>53</v>
      </c>
    </row>
    <row r="5" spans="1:12" ht="15.75" customHeight="1" x14ac:dyDescent="0.25">
      <c r="A5" s="252"/>
      <c r="B5" s="793" t="s">
        <v>0</v>
      </c>
      <c r="C5" s="686" t="s">
        <v>320</v>
      </c>
      <c r="D5" s="686" t="s">
        <v>259</v>
      </c>
      <c r="E5" s="686" t="s">
        <v>326</v>
      </c>
      <c r="F5" s="706" t="s">
        <v>290</v>
      </c>
      <c r="G5" s="788" t="s">
        <v>321</v>
      </c>
    </row>
    <row r="6" spans="1:12" ht="53.25" customHeight="1" thickBot="1" x14ac:dyDescent="0.3">
      <c r="A6" s="247"/>
      <c r="B6" s="794"/>
      <c r="C6" s="720"/>
      <c r="D6" s="720"/>
      <c r="E6" s="720"/>
      <c r="F6" s="792"/>
      <c r="G6" s="789"/>
    </row>
    <row r="7" spans="1:12" ht="31.5" x14ac:dyDescent="0.25">
      <c r="A7" s="249"/>
      <c r="B7" s="233" t="s">
        <v>131</v>
      </c>
      <c r="C7" s="481"/>
      <c r="D7" s="234"/>
      <c r="E7" s="234"/>
      <c r="F7" s="559"/>
      <c r="G7" s="248"/>
    </row>
    <row r="8" spans="1:12" ht="19.5" customHeight="1" x14ac:dyDescent="0.25">
      <c r="A8" s="246">
        <v>5515</v>
      </c>
      <c r="B8" s="117" t="s">
        <v>144</v>
      </c>
      <c r="C8" s="488">
        <v>26529</v>
      </c>
      <c r="D8" s="137">
        <v>0</v>
      </c>
      <c r="E8" s="137">
        <v>26390</v>
      </c>
      <c r="F8" s="495" t="str">
        <f>IFERROR(E8/D8," ")</f>
        <v xml:space="preserve"> </v>
      </c>
      <c r="G8" s="493">
        <f>IFERROR(E8/C8," ")</f>
        <v>0.99476045082739639</v>
      </c>
      <c r="H8" s="194"/>
      <c r="I8" s="194"/>
    </row>
    <row r="9" spans="1:12" ht="19.5" customHeight="1" x14ac:dyDescent="0.25">
      <c r="A9" s="246">
        <v>5516</v>
      </c>
      <c r="B9" s="117" t="s">
        <v>49</v>
      </c>
      <c r="C9" s="489">
        <v>11668</v>
      </c>
      <c r="D9" s="137">
        <v>0</v>
      </c>
      <c r="E9" s="137">
        <v>12382</v>
      </c>
      <c r="F9" s="495" t="str">
        <f t="shared" ref="F9:F30" si="0">IFERROR(E9/D9," ")</f>
        <v xml:space="preserve"> </v>
      </c>
      <c r="G9" s="493">
        <f t="shared" ref="G9:G11" si="1">IFERROR(E9/C9," ")</f>
        <v>1.0611930065135413</v>
      </c>
      <c r="H9" s="194"/>
      <c r="I9" s="194"/>
    </row>
    <row r="10" spans="1:12" ht="19.5" customHeight="1" x14ac:dyDescent="0.25">
      <c r="A10" s="246"/>
      <c r="B10" s="117" t="s">
        <v>145</v>
      </c>
      <c r="C10" s="489">
        <v>13219</v>
      </c>
      <c r="D10" s="137">
        <v>0</v>
      </c>
      <c r="E10" s="137">
        <v>14042</v>
      </c>
      <c r="F10" s="495" t="str">
        <f>IFERROR(E10/D10," ")</f>
        <v xml:space="preserve"> </v>
      </c>
      <c r="G10" s="493">
        <f t="shared" si="1"/>
        <v>1.0622588698086088</v>
      </c>
      <c r="H10" s="194"/>
      <c r="I10" s="194"/>
    </row>
    <row r="11" spans="1:12" ht="19.5" customHeight="1" thickBot="1" x14ac:dyDescent="0.3">
      <c r="A11" s="246">
        <v>55152</v>
      </c>
      <c r="B11" s="552" t="s">
        <v>329</v>
      </c>
      <c r="C11" s="486">
        <v>976</v>
      </c>
      <c r="D11" s="137">
        <v>0</v>
      </c>
      <c r="E11" s="533">
        <v>1704</v>
      </c>
      <c r="F11" s="485"/>
      <c r="G11" s="493">
        <f t="shared" si="1"/>
        <v>1.7459016393442623</v>
      </c>
      <c r="H11" s="194"/>
      <c r="I11" s="194"/>
    </row>
    <row r="12" spans="1:12" ht="16.5" thickBot="1" x14ac:dyDescent="0.3">
      <c r="A12" s="246"/>
      <c r="B12" s="229" t="s">
        <v>308</v>
      </c>
      <c r="C12" s="490">
        <v>52392</v>
      </c>
      <c r="D12" s="230">
        <v>113300</v>
      </c>
      <c r="E12" s="230">
        <v>54518</v>
      </c>
      <c r="F12" s="496">
        <f>IFERROR(E12/D12," ")</f>
        <v>0.48118270079435127</v>
      </c>
      <c r="G12" s="494">
        <f>IFERROR(E12/C12," ")</f>
        <v>1.0405787143075278</v>
      </c>
      <c r="H12" s="194"/>
      <c r="I12" s="194"/>
    </row>
    <row r="13" spans="1:12" x14ac:dyDescent="0.25">
      <c r="A13" s="246"/>
      <c r="B13" s="136"/>
      <c r="C13" s="491"/>
      <c r="D13" s="227"/>
      <c r="E13" s="227"/>
      <c r="F13" s="499" t="str">
        <f t="shared" si="0"/>
        <v xml:space="preserve"> </v>
      </c>
      <c r="G13" s="500"/>
      <c r="H13" s="194"/>
      <c r="I13" s="194"/>
    </row>
    <row r="14" spans="1:12" ht="19.5" customHeight="1" x14ac:dyDescent="0.25">
      <c r="A14" s="246"/>
      <c r="B14" s="136" t="s">
        <v>44</v>
      </c>
      <c r="C14" s="491"/>
      <c r="D14" s="138"/>
      <c r="E14" s="138"/>
      <c r="F14" s="498" t="str">
        <f t="shared" si="0"/>
        <v xml:space="preserve"> </v>
      </c>
      <c r="G14" s="232"/>
      <c r="H14" s="194"/>
      <c r="I14" s="194"/>
    </row>
    <row r="15" spans="1:12" ht="19.5" customHeight="1" x14ac:dyDescent="0.25">
      <c r="A15" s="246">
        <v>5511.2</v>
      </c>
      <c r="B15" s="274" t="s">
        <v>235</v>
      </c>
      <c r="C15" s="137">
        <v>11780</v>
      </c>
      <c r="D15" s="137">
        <v>17800</v>
      </c>
      <c r="E15" s="137">
        <v>12183</v>
      </c>
      <c r="F15" s="495">
        <f t="shared" si="0"/>
        <v>0.68443820224719099</v>
      </c>
      <c r="G15" s="493">
        <f>IFERROR(E15/C15," ")</f>
        <v>1.0342105263157895</v>
      </c>
      <c r="H15" s="194"/>
      <c r="I15" s="194"/>
      <c r="J15" s="482"/>
    </row>
    <row r="16" spans="1:12" ht="19.5" customHeight="1" x14ac:dyDescent="0.25">
      <c r="A16" s="246"/>
      <c r="B16" s="274" t="s">
        <v>239</v>
      </c>
      <c r="C16" s="278">
        <v>3029</v>
      </c>
      <c r="D16" s="278">
        <v>6500</v>
      </c>
      <c r="E16" s="137">
        <v>3285</v>
      </c>
      <c r="F16" s="497">
        <f t="shared" si="0"/>
        <v>0.50538461538461543</v>
      </c>
      <c r="G16" s="493">
        <f t="shared" ref="G16:G28" si="2">IFERROR(E16/C16," ")</f>
        <v>1.0845163420270716</v>
      </c>
      <c r="H16" s="194"/>
      <c r="I16" s="194"/>
      <c r="L16" s="482"/>
    </row>
    <row r="17" spans="1:16" ht="19.5" customHeight="1" x14ac:dyDescent="0.25">
      <c r="A17" s="246">
        <v>5513</v>
      </c>
      <c r="B17" s="117" t="s">
        <v>47</v>
      </c>
      <c r="C17" s="278">
        <v>6396</v>
      </c>
      <c r="D17" s="139">
        <v>12700</v>
      </c>
      <c r="E17" s="139">
        <v>6750</v>
      </c>
      <c r="F17" s="219">
        <f t="shared" si="0"/>
        <v>0.53149606299212604</v>
      </c>
      <c r="G17" s="493">
        <f t="shared" si="2"/>
        <v>1.0553470919324577</v>
      </c>
      <c r="H17" s="194"/>
      <c r="I17" s="194"/>
    </row>
    <row r="18" spans="1:16" ht="19.5" customHeight="1" x14ac:dyDescent="0.25">
      <c r="A18" s="246">
        <v>5514</v>
      </c>
      <c r="B18" s="117" t="s">
        <v>48</v>
      </c>
      <c r="C18" s="278">
        <v>5224</v>
      </c>
      <c r="D18" s="139">
        <v>10500</v>
      </c>
      <c r="E18" s="139">
        <v>4733</v>
      </c>
      <c r="F18" s="219">
        <f t="shared" si="0"/>
        <v>0.45076190476190475</v>
      </c>
      <c r="G18" s="493">
        <f t="shared" si="2"/>
        <v>0.90601071975497705</v>
      </c>
      <c r="H18" s="194"/>
      <c r="I18" s="194"/>
    </row>
    <row r="19" spans="1:16" ht="19.5" customHeight="1" x14ac:dyDescent="0.25">
      <c r="A19" s="246">
        <v>5517</v>
      </c>
      <c r="B19" s="117" t="s">
        <v>50</v>
      </c>
      <c r="C19" s="278">
        <v>0</v>
      </c>
      <c r="D19" s="139">
        <v>5000</v>
      </c>
      <c r="E19" s="139">
        <v>1798</v>
      </c>
      <c r="F19" s="219">
        <f t="shared" si="0"/>
        <v>0.35959999999999998</v>
      </c>
      <c r="G19" s="493" t="str">
        <f t="shared" si="2"/>
        <v xml:space="preserve"> </v>
      </c>
      <c r="H19" s="194"/>
      <c r="I19" s="194"/>
    </row>
    <row r="20" spans="1:16" ht="19.5" customHeight="1" x14ac:dyDescent="0.25">
      <c r="A20" s="246">
        <v>5519</v>
      </c>
      <c r="B20" s="117" t="s">
        <v>51</v>
      </c>
      <c r="C20" s="278">
        <v>1339</v>
      </c>
      <c r="D20" s="139">
        <v>2700</v>
      </c>
      <c r="E20" s="139">
        <v>247</v>
      </c>
      <c r="F20" s="219">
        <f t="shared" si="0"/>
        <v>9.1481481481481483E-2</v>
      </c>
      <c r="G20" s="493">
        <f t="shared" si="2"/>
        <v>0.18446601941747573</v>
      </c>
      <c r="H20" s="194"/>
      <c r="I20" s="194"/>
    </row>
    <row r="21" spans="1:16" ht="19.5" customHeight="1" x14ac:dyDescent="0.25">
      <c r="A21" s="246">
        <v>5520</v>
      </c>
      <c r="B21" s="117" t="s">
        <v>39</v>
      </c>
      <c r="C21" s="139">
        <v>835</v>
      </c>
      <c r="D21" s="139">
        <v>1500</v>
      </c>
      <c r="E21" s="139">
        <v>949</v>
      </c>
      <c r="F21" s="219">
        <f t="shared" si="0"/>
        <v>0.63266666666666671</v>
      </c>
      <c r="G21" s="493">
        <f t="shared" si="2"/>
        <v>1.1365269461077845</v>
      </c>
      <c r="H21" s="194"/>
      <c r="I21" s="194"/>
    </row>
    <row r="22" spans="1:16" ht="19.5" customHeight="1" x14ac:dyDescent="0.25">
      <c r="A22" s="246">
        <v>5521</v>
      </c>
      <c r="B22" s="117" t="s">
        <v>43</v>
      </c>
      <c r="C22" s="139"/>
      <c r="D22" s="139">
        <v>0</v>
      </c>
      <c r="E22" s="139">
        <v>417</v>
      </c>
      <c r="F22" s="219" t="str">
        <f t="shared" si="0"/>
        <v xml:space="preserve"> </v>
      </c>
      <c r="G22" s="493" t="str">
        <f t="shared" si="2"/>
        <v xml:space="preserve"> </v>
      </c>
      <c r="H22" s="194"/>
      <c r="I22" s="194"/>
    </row>
    <row r="23" spans="1:16" s="140" customFormat="1" ht="19.5" customHeight="1" x14ac:dyDescent="0.25">
      <c r="A23" s="246">
        <v>5522</v>
      </c>
      <c r="B23" s="117" t="s">
        <v>40</v>
      </c>
      <c r="C23" s="139">
        <v>4141</v>
      </c>
      <c r="D23" s="139">
        <v>10744</v>
      </c>
      <c r="E23" s="139">
        <v>4346</v>
      </c>
      <c r="F23" s="219">
        <f t="shared" si="0"/>
        <v>0.40450483991064778</v>
      </c>
      <c r="G23" s="493">
        <f t="shared" si="2"/>
        <v>1.0495049504950495</v>
      </c>
      <c r="H23" s="194"/>
      <c r="I23" s="194"/>
    </row>
    <row r="24" spans="1:16" s="140" customFormat="1" ht="19.5" customHeight="1" x14ac:dyDescent="0.25">
      <c r="A24" s="246"/>
      <c r="B24" s="117" t="s">
        <v>236</v>
      </c>
      <c r="C24" s="139">
        <v>0</v>
      </c>
      <c r="D24" s="139">
        <v>0</v>
      </c>
      <c r="E24" s="139">
        <v>10</v>
      </c>
      <c r="F24" s="219" t="str">
        <f t="shared" si="0"/>
        <v xml:space="preserve"> </v>
      </c>
      <c r="G24" s="493" t="str">
        <f t="shared" si="2"/>
        <v xml:space="preserve"> </v>
      </c>
      <c r="H24" s="194"/>
      <c r="I24" s="194"/>
    </row>
    <row r="25" spans="1:16" s="140" customFormat="1" ht="19.5" customHeight="1" x14ac:dyDescent="0.25">
      <c r="A25" s="246"/>
      <c r="B25" s="117" t="s">
        <v>252</v>
      </c>
      <c r="C25" s="139">
        <v>10287</v>
      </c>
      <c r="D25" s="139">
        <v>21022</v>
      </c>
      <c r="E25" s="139">
        <v>9796</v>
      </c>
      <c r="F25" s="219">
        <f t="shared" si="0"/>
        <v>0.46598801255827227</v>
      </c>
      <c r="G25" s="493">
        <f t="shared" si="2"/>
        <v>0.95226985515699425</v>
      </c>
      <c r="H25" s="194"/>
      <c r="I25" s="194"/>
    </row>
    <row r="26" spans="1:16" ht="19.5" customHeight="1" x14ac:dyDescent="0.25">
      <c r="A26" s="246">
        <v>5527.8</v>
      </c>
      <c r="B26" s="117" t="s">
        <v>253</v>
      </c>
      <c r="C26" s="139">
        <v>183</v>
      </c>
      <c r="D26" s="139">
        <v>290</v>
      </c>
      <c r="E26" s="139">
        <v>169</v>
      </c>
      <c r="F26" s="219">
        <f t="shared" si="0"/>
        <v>0.58275862068965523</v>
      </c>
      <c r="G26" s="493">
        <f t="shared" si="2"/>
        <v>0.92349726775956287</v>
      </c>
      <c r="H26" s="194"/>
      <c r="I26" s="194"/>
    </row>
    <row r="27" spans="1:16" ht="19.5" customHeight="1" x14ac:dyDescent="0.25">
      <c r="A27" s="246"/>
      <c r="B27" s="119" t="s">
        <v>257</v>
      </c>
      <c r="C27" s="244">
        <v>901</v>
      </c>
      <c r="D27" s="244">
        <v>1600</v>
      </c>
      <c r="E27" s="244">
        <v>683</v>
      </c>
      <c r="F27" s="315">
        <f t="shared" si="0"/>
        <v>0.426875</v>
      </c>
      <c r="G27" s="493">
        <f t="shared" si="2"/>
        <v>0.75804661487236402</v>
      </c>
      <c r="H27" s="194"/>
      <c r="I27" s="194"/>
      <c r="P27" s="482"/>
    </row>
    <row r="28" spans="1:16" ht="19.5" customHeight="1" thickBot="1" x14ac:dyDescent="0.3">
      <c r="A28" s="246">
        <v>5529</v>
      </c>
      <c r="B28" s="119" t="s">
        <v>42</v>
      </c>
      <c r="C28" s="483">
        <v>1153</v>
      </c>
      <c r="D28" s="244">
        <v>3000</v>
      </c>
      <c r="E28" s="244">
        <v>1492</v>
      </c>
      <c r="F28" s="315">
        <f t="shared" si="0"/>
        <v>0.49733333333333335</v>
      </c>
      <c r="G28" s="493">
        <f t="shared" si="2"/>
        <v>1.2940156114483954</v>
      </c>
      <c r="H28" s="194"/>
      <c r="I28" s="194"/>
    </row>
    <row r="29" spans="1:16" ht="31.5" customHeight="1" thickBot="1" x14ac:dyDescent="0.3">
      <c r="A29" s="246"/>
      <c r="B29" s="121" t="s">
        <v>45</v>
      </c>
      <c r="C29" s="123">
        <v>45268</v>
      </c>
      <c r="D29" s="12">
        <v>93356</v>
      </c>
      <c r="E29" s="12">
        <v>46858</v>
      </c>
      <c r="F29" s="314">
        <f t="shared" si="0"/>
        <v>0.50192810317494319</v>
      </c>
      <c r="G29" s="436">
        <f>IFERROR(E29/C29," ")</f>
        <v>1.0351241495095873</v>
      </c>
      <c r="H29" s="194"/>
      <c r="I29" s="194"/>
    </row>
    <row r="30" spans="1:16" ht="31.5" customHeight="1" thickBot="1" x14ac:dyDescent="0.3">
      <c r="A30" s="247"/>
      <c r="B30" s="235" t="s">
        <v>132</v>
      </c>
      <c r="C30" s="484">
        <v>97660</v>
      </c>
      <c r="D30" s="12">
        <v>206656</v>
      </c>
      <c r="E30" s="12">
        <v>101376</v>
      </c>
      <c r="F30" s="314">
        <f t="shared" si="0"/>
        <v>0.4905543511923196</v>
      </c>
      <c r="G30" s="436">
        <f>IFERROR(E30/C30," ")</f>
        <v>1.0380503788654516</v>
      </c>
      <c r="H30" s="194"/>
      <c r="I30" s="194"/>
    </row>
    <row r="31" spans="1:16" x14ac:dyDescent="0.25">
      <c r="A31" s="114"/>
      <c r="B31" s="323"/>
      <c r="C31" s="492"/>
      <c r="D31" s="138"/>
      <c r="E31" s="138"/>
      <c r="F31" s="322"/>
      <c r="H31" s="194"/>
      <c r="I31" s="194"/>
    </row>
    <row r="32" spans="1:16" x14ac:dyDescent="0.25">
      <c r="B32" s="89" t="s">
        <v>348</v>
      </c>
      <c r="C32" s="317"/>
    </row>
    <row r="33" spans="2:5" x14ac:dyDescent="0.25">
      <c r="B33" s="89"/>
      <c r="C33" s="317"/>
      <c r="D33" s="142"/>
      <c r="E33" s="142"/>
    </row>
    <row r="39" spans="2:5" x14ac:dyDescent="0.25">
      <c r="B39" s="134" t="s">
        <v>240</v>
      </c>
    </row>
  </sheetData>
  <mergeCells count="8">
    <mergeCell ref="G5:G6"/>
    <mergeCell ref="B2:G2"/>
    <mergeCell ref="B3:G3"/>
    <mergeCell ref="F5:F6"/>
    <mergeCell ref="B5:B6"/>
    <mergeCell ref="D5:D6"/>
    <mergeCell ref="E5:E6"/>
    <mergeCell ref="C5:C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70" orientation="landscape" r:id="rId1"/>
  <headerFooter alignWithMargins="0">
    <oddHeader>&amp;L&amp;10VASIVÍZ ZRt.&amp;R&amp;10 2016. szeptember 2.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tabSelected="1" zoomScale="75" zoomScaleNormal="75" workbookViewId="0">
      <selection activeCell="F21" sqref="F21"/>
    </sheetView>
  </sheetViews>
  <sheetFormatPr defaultColWidth="8" defaultRowHeight="12.75" x14ac:dyDescent="0.2"/>
  <cols>
    <col min="1" max="1" width="3" style="143" customWidth="1"/>
    <col min="2" max="2" width="55.5" style="143" bestFit="1" customWidth="1"/>
    <col min="3" max="3" width="9.25" style="146" bestFit="1" customWidth="1"/>
    <col min="4" max="5" width="9.25" style="146" customWidth="1"/>
    <col min="6" max="6" width="16.125" style="146" bestFit="1" customWidth="1"/>
    <col min="7" max="7" width="14.75" style="143" customWidth="1"/>
    <col min="8" max="8" width="8.125" style="143" bestFit="1" customWidth="1"/>
    <col min="9" max="16384" width="8" style="143"/>
  </cols>
  <sheetData>
    <row r="1" spans="1:10" ht="18.75" x14ac:dyDescent="0.2">
      <c r="A1" s="795" t="s">
        <v>302</v>
      </c>
      <c r="B1" s="795"/>
      <c r="C1" s="795"/>
      <c r="D1" s="795"/>
      <c r="E1" s="795"/>
      <c r="F1" s="795"/>
      <c r="G1" s="795"/>
    </row>
    <row r="2" spans="1:10" ht="18.75" x14ac:dyDescent="0.2">
      <c r="A2" s="795" t="str">
        <f>'Term.ért. és eredmény'!A3</f>
        <v>2016. I. félév</v>
      </c>
      <c r="B2" s="795"/>
      <c r="C2" s="795"/>
      <c r="D2" s="795"/>
      <c r="E2" s="795"/>
      <c r="F2" s="795"/>
      <c r="G2" s="795"/>
    </row>
    <row r="3" spans="1:10" ht="19.5" thickBot="1" x14ac:dyDescent="0.25">
      <c r="A3" s="144"/>
      <c r="B3" s="144"/>
      <c r="C3" s="145"/>
      <c r="D3" s="145"/>
      <c r="E3" s="145"/>
      <c r="F3" s="145"/>
      <c r="G3" s="260" t="s">
        <v>53</v>
      </c>
    </row>
    <row r="4" spans="1:10" ht="27" customHeight="1" x14ac:dyDescent="0.2">
      <c r="A4" s="796" t="s">
        <v>133</v>
      </c>
      <c r="B4" s="797"/>
      <c r="C4" s="690" t="s">
        <v>304</v>
      </c>
      <c r="D4" s="706" t="s">
        <v>330</v>
      </c>
      <c r="E4" s="708"/>
      <c r="F4" s="690" t="s">
        <v>312</v>
      </c>
      <c r="G4" s="684" t="s">
        <v>313</v>
      </c>
    </row>
    <row r="5" spans="1:10" ht="45" customHeight="1" thickBot="1" x14ac:dyDescent="0.25">
      <c r="A5" s="798"/>
      <c r="B5" s="799"/>
      <c r="C5" s="704"/>
      <c r="D5" s="556" t="s">
        <v>303</v>
      </c>
      <c r="E5" s="556" t="s">
        <v>265</v>
      </c>
      <c r="F5" s="704"/>
      <c r="G5" s="737"/>
      <c r="H5" s="197"/>
      <c r="I5" s="197"/>
    </row>
    <row r="6" spans="1:10" s="164" customFormat="1" ht="16.5" x14ac:dyDescent="0.25">
      <c r="A6" s="380" t="s">
        <v>86</v>
      </c>
      <c r="B6" s="381" t="s">
        <v>134</v>
      </c>
      <c r="C6" s="382">
        <v>437800</v>
      </c>
      <c r="D6" s="382">
        <v>168643</v>
      </c>
      <c r="E6" s="382">
        <v>158213</v>
      </c>
      <c r="F6" s="383">
        <f>D6/C6</f>
        <v>0.38520557332115118</v>
      </c>
      <c r="G6" s="384">
        <f>E6/C6</f>
        <v>0.36138190954773869</v>
      </c>
      <c r="H6" s="198"/>
      <c r="I6" s="197"/>
      <c r="J6" s="225"/>
    </row>
    <row r="7" spans="1:10" s="162" customFormat="1" ht="16.5" x14ac:dyDescent="0.25">
      <c r="A7" s="181"/>
      <c r="B7" s="203" t="s">
        <v>135</v>
      </c>
      <c r="C7" s="204">
        <v>0</v>
      </c>
      <c r="D7" s="204">
        <v>0</v>
      </c>
      <c r="E7" s="204">
        <v>0</v>
      </c>
      <c r="F7" s="560"/>
      <c r="G7" s="31"/>
      <c r="H7" s="199"/>
      <c r="I7" s="198"/>
      <c r="J7" s="225"/>
    </row>
    <row r="8" spans="1:10" s="520" customFormat="1" ht="16.5" x14ac:dyDescent="0.25">
      <c r="A8" s="516"/>
      <c r="B8" s="517" t="s">
        <v>136</v>
      </c>
      <c r="C8" s="204">
        <v>117300</v>
      </c>
      <c r="D8" s="204">
        <v>57963</v>
      </c>
      <c r="E8" s="204">
        <v>55649</v>
      </c>
      <c r="F8" s="561">
        <f t="shared" ref="F8:F22" si="0">D8/C8</f>
        <v>0.49414322250639386</v>
      </c>
      <c r="G8" s="31">
        <f t="shared" ref="G8:G22" si="1">E8/C8</f>
        <v>0.47441602728047738</v>
      </c>
      <c r="H8" s="518"/>
      <c r="I8" s="518"/>
      <c r="J8" s="519"/>
    </row>
    <row r="9" spans="1:10" s="162" customFormat="1" ht="16.5" x14ac:dyDescent="0.25">
      <c r="A9" s="181"/>
      <c r="B9" s="203" t="s">
        <v>137</v>
      </c>
      <c r="C9" s="204">
        <v>25000</v>
      </c>
      <c r="D9" s="204">
        <v>21567</v>
      </c>
      <c r="E9" s="204">
        <v>21567</v>
      </c>
      <c r="F9" s="521">
        <f t="shared" si="0"/>
        <v>0.86268</v>
      </c>
      <c r="G9" s="31">
        <f t="shared" si="1"/>
        <v>0.86268</v>
      </c>
      <c r="H9" s="199"/>
      <c r="I9" s="199"/>
      <c r="J9" s="225"/>
    </row>
    <row r="10" spans="1:10" s="162" customFormat="1" ht="16.5" x14ac:dyDescent="0.25">
      <c r="A10" s="181"/>
      <c r="B10" s="203" t="s">
        <v>138</v>
      </c>
      <c r="C10" s="204">
        <v>182500</v>
      </c>
      <c r="D10" s="204">
        <v>55715</v>
      </c>
      <c r="E10" s="204">
        <v>55715</v>
      </c>
      <c r="F10" s="521">
        <f t="shared" si="0"/>
        <v>0.3052876712328767</v>
      </c>
      <c r="G10" s="31">
        <f t="shared" si="1"/>
        <v>0.3052876712328767</v>
      </c>
      <c r="H10" s="199"/>
      <c r="I10" s="199"/>
      <c r="J10" s="225"/>
    </row>
    <row r="11" spans="1:10" s="520" customFormat="1" ht="16.5" x14ac:dyDescent="0.25">
      <c r="A11" s="516"/>
      <c r="B11" s="517" t="s">
        <v>139</v>
      </c>
      <c r="C11" s="204">
        <v>33000</v>
      </c>
      <c r="D11" s="204">
        <v>16338</v>
      </c>
      <c r="E11" s="204">
        <v>15834</v>
      </c>
      <c r="F11" s="521">
        <f t="shared" si="0"/>
        <v>0.49509090909090908</v>
      </c>
      <c r="G11" s="31">
        <f t="shared" si="1"/>
        <v>0.47981818181818181</v>
      </c>
      <c r="H11" s="518"/>
      <c r="I11" s="518"/>
      <c r="J11" s="519"/>
    </row>
    <row r="12" spans="1:10" s="520" customFormat="1" ht="16.5" x14ac:dyDescent="0.25">
      <c r="A12" s="516"/>
      <c r="B12" s="517" t="s">
        <v>260</v>
      </c>
      <c r="C12" s="204">
        <v>1500</v>
      </c>
      <c r="D12" s="204">
        <v>116</v>
      </c>
      <c r="E12" s="204">
        <v>116</v>
      </c>
      <c r="F12" s="521">
        <f t="shared" si="0"/>
        <v>7.7333333333333337E-2</v>
      </c>
      <c r="G12" s="31">
        <f t="shared" si="1"/>
        <v>7.7333333333333337E-2</v>
      </c>
      <c r="H12" s="518"/>
      <c r="I12" s="518"/>
      <c r="J12" s="519"/>
    </row>
    <row r="13" spans="1:10" s="520" customFormat="1" ht="16.5" x14ac:dyDescent="0.25">
      <c r="A13" s="516"/>
      <c r="B13" s="517" t="s">
        <v>167</v>
      </c>
      <c r="C13" s="204">
        <v>78500</v>
      </c>
      <c r="D13" s="204">
        <v>16944</v>
      </c>
      <c r="E13" s="204">
        <v>9332</v>
      </c>
      <c r="F13" s="521">
        <f t="shared" si="0"/>
        <v>0.21584713375796177</v>
      </c>
      <c r="G13" s="31">
        <f t="shared" si="1"/>
        <v>0.11887898089171975</v>
      </c>
      <c r="H13" s="518"/>
      <c r="I13" s="518"/>
      <c r="J13" s="519"/>
    </row>
    <row r="14" spans="1:10" s="162" customFormat="1" ht="16.5" x14ac:dyDescent="0.25">
      <c r="A14" s="206"/>
      <c r="B14" s="195"/>
      <c r="C14" s="606"/>
      <c r="D14" s="606"/>
      <c r="E14" s="606"/>
      <c r="F14" s="607"/>
      <c r="G14" s="390"/>
      <c r="H14" s="199"/>
      <c r="I14" s="199"/>
      <c r="J14" s="225"/>
    </row>
    <row r="15" spans="1:10" s="520" customFormat="1" ht="33" x14ac:dyDescent="0.25">
      <c r="A15" s="522" t="s">
        <v>87</v>
      </c>
      <c r="B15" s="526" t="s">
        <v>188</v>
      </c>
      <c r="C15" s="202">
        <v>13000</v>
      </c>
      <c r="D15" s="202">
        <v>12852</v>
      </c>
      <c r="E15" s="202">
        <v>12852</v>
      </c>
      <c r="F15" s="378">
        <f t="shared" si="0"/>
        <v>0.98861538461538456</v>
      </c>
      <c r="G15" s="205">
        <f t="shared" si="1"/>
        <v>0.98861538461538456</v>
      </c>
      <c r="H15" s="518"/>
      <c r="I15" s="518"/>
      <c r="J15" s="519"/>
    </row>
    <row r="16" spans="1:10" s="525" customFormat="1" ht="16.5" x14ac:dyDescent="0.25">
      <c r="A16" s="522" t="s">
        <v>88</v>
      </c>
      <c r="B16" s="523" t="s">
        <v>231</v>
      </c>
      <c r="C16" s="226">
        <v>60200</v>
      </c>
      <c r="D16" s="226">
        <v>52765</v>
      </c>
      <c r="E16" s="226">
        <v>29079</v>
      </c>
      <c r="F16" s="378">
        <f t="shared" si="0"/>
        <v>0.8764950166112957</v>
      </c>
      <c r="G16" s="261">
        <f t="shared" si="1"/>
        <v>0.48303986710963454</v>
      </c>
      <c r="H16" s="524"/>
      <c r="I16" s="518"/>
      <c r="J16" s="519"/>
    </row>
    <row r="17" spans="1:10" s="520" customFormat="1" ht="16.5" x14ac:dyDescent="0.25">
      <c r="A17" s="522" t="s">
        <v>89</v>
      </c>
      <c r="B17" s="527" t="s">
        <v>177</v>
      </c>
      <c r="C17" s="202">
        <v>8000</v>
      </c>
      <c r="D17" s="202">
        <v>0</v>
      </c>
      <c r="E17" s="202">
        <v>0</v>
      </c>
      <c r="F17" s="378">
        <f t="shared" si="0"/>
        <v>0</v>
      </c>
      <c r="G17" s="205">
        <f t="shared" si="1"/>
        <v>0</v>
      </c>
      <c r="H17" s="518"/>
      <c r="I17" s="518"/>
      <c r="J17" s="519"/>
    </row>
    <row r="18" spans="1:10" s="520" customFormat="1" ht="16.5" x14ac:dyDescent="0.25">
      <c r="A18" s="522" t="s">
        <v>90</v>
      </c>
      <c r="B18" s="527" t="s">
        <v>230</v>
      </c>
      <c r="C18" s="202">
        <v>7000</v>
      </c>
      <c r="D18" s="202">
        <v>6954</v>
      </c>
      <c r="E18" s="202">
        <v>6954</v>
      </c>
      <c r="F18" s="378">
        <f t="shared" si="0"/>
        <v>0.99342857142857144</v>
      </c>
      <c r="G18" s="205">
        <f t="shared" si="1"/>
        <v>0.99342857142857144</v>
      </c>
      <c r="H18" s="518"/>
      <c r="I18" s="518"/>
      <c r="J18" s="519"/>
    </row>
    <row r="19" spans="1:10" s="520" customFormat="1" ht="16.5" x14ac:dyDescent="0.25">
      <c r="A19" s="522" t="s">
        <v>91</v>
      </c>
      <c r="B19" s="527" t="s">
        <v>332</v>
      </c>
      <c r="C19" s="528">
        <v>0</v>
      </c>
      <c r="D19" s="202">
        <v>25333</v>
      </c>
      <c r="E19" s="202">
        <v>10930</v>
      </c>
      <c r="F19" s="378" t="str">
        <f>IFERROR(D19/C19," ")</f>
        <v xml:space="preserve"> </v>
      </c>
      <c r="G19" s="569" t="str">
        <f>IFERROR(E19/C19," ")</f>
        <v xml:space="preserve"> </v>
      </c>
      <c r="H19" s="518"/>
      <c r="I19" s="518"/>
      <c r="J19" s="519"/>
    </row>
    <row r="20" spans="1:10" s="520" customFormat="1" ht="16.5" x14ac:dyDescent="0.25">
      <c r="A20" s="529" t="s">
        <v>92</v>
      </c>
      <c r="B20" s="679" t="s">
        <v>342</v>
      </c>
      <c r="C20" s="276">
        <v>12100</v>
      </c>
      <c r="D20" s="202">
        <v>9801</v>
      </c>
      <c r="E20" s="202">
        <v>5674</v>
      </c>
      <c r="F20" s="378">
        <f t="shared" si="0"/>
        <v>0.81</v>
      </c>
      <c r="G20" s="337">
        <f t="shared" si="1"/>
        <v>0.46892561983471076</v>
      </c>
      <c r="H20" s="518"/>
      <c r="I20" s="518"/>
      <c r="J20" s="519"/>
    </row>
    <row r="21" spans="1:10" s="162" customFormat="1" ht="17.25" thickBot="1" x14ac:dyDescent="0.3">
      <c r="A21" s="385"/>
      <c r="B21" s="386"/>
      <c r="C21" s="608"/>
      <c r="D21" s="608"/>
      <c r="E21" s="608"/>
      <c r="F21" s="609"/>
      <c r="G21" s="610"/>
      <c r="H21" s="199"/>
      <c r="I21" s="199"/>
      <c r="J21" s="225"/>
    </row>
    <row r="22" spans="1:10" s="163" customFormat="1" ht="19.5" thickBot="1" x14ac:dyDescent="0.35">
      <c r="A22" s="182"/>
      <c r="B22" s="183" t="s">
        <v>140</v>
      </c>
      <c r="C22" s="207">
        <v>538100</v>
      </c>
      <c r="D22" s="207">
        <v>276348</v>
      </c>
      <c r="E22" s="207">
        <v>223702</v>
      </c>
      <c r="F22" s="379">
        <f t="shared" si="0"/>
        <v>0.51356253484482439</v>
      </c>
      <c r="G22" s="208">
        <f t="shared" si="1"/>
        <v>0.41572570154246424</v>
      </c>
      <c r="H22" s="200"/>
      <c r="I22" s="199"/>
      <c r="J22" s="225"/>
    </row>
    <row r="23" spans="1:10" s="163" customFormat="1" ht="18.75" x14ac:dyDescent="0.3">
      <c r="A23" s="200"/>
      <c r="B23" s="324"/>
      <c r="C23" s="325"/>
      <c r="D23" s="325"/>
      <c r="E23" s="325"/>
      <c r="F23" s="325"/>
      <c r="G23" s="326"/>
      <c r="H23" s="200"/>
      <c r="I23" s="199"/>
      <c r="J23" s="225"/>
    </row>
    <row r="24" spans="1:10" ht="18" x14ac:dyDescent="0.25">
      <c r="A24" s="89" t="s">
        <v>343</v>
      </c>
      <c r="B24" s="89"/>
      <c r="C24" s="201"/>
      <c r="D24" s="201"/>
      <c r="E24" s="201"/>
      <c r="F24" s="201"/>
      <c r="G24" s="197"/>
      <c r="H24" s="197"/>
      <c r="I24" s="200"/>
    </row>
    <row r="25" spans="1:10" ht="15.75" x14ac:dyDescent="0.25">
      <c r="A25" s="89"/>
      <c r="B25" s="89"/>
      <c r="I25" s="197"/>
    </row>
    <row r="26" spans="1:10" ht="15.75" x14ac:dyDescent="0.25">
      <c r="B26" s="89"/>
    </row>
    <row r="33" spans="2:2" x14ac:dyDescent="0.2">
      <c r="B33" s="143" t="s">
        <v>240</v>
      </c>
    </row>
  </sheetData>
  <mergeCells count="7">
    <mergeCell ref="A1:G1"/>
    <mergeCell ref="A2:G2"/>
    <mergeCell ref="A4:B5"/>
    <mergeCell ref="C4:C5"/>
    <mergeCell ref="G4:G5"/>
    <mergeCell ref="D4:E4"/>
    <mergeCell ref="F4:F5"/>
  </mergeCells>
  <phoneticPr fontId="19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81" orientation="landscape" r:id="rId1"/>
  <headerFooter alignWithMargins="0">
    <oddHeader>&amp;L&amp;10VASIVÍZ ZRt.&amp;R&amp;10 2016. szeptember 2.</oddHeader>
  </headerFooter>
  <ignoredErrors>
    <ignoredError sqref="F19:G19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0"/>
  <sheetViews>
    <sheetView tabSelected="1" zoomScale="75" zoomScaleNormal="100" workbookViewId="0">
      <pane xSplit="1" ySplit="5" topLeftCell="B68" activePane="bottomRight" state="frozen"/>
      <selection activeCell="F21" sqref="F21"/>
      <selection pane="topRight" activeCell="F21" sqref="F21"/>
      <selection pane="bottomLeft" activeCell="F21" sqref="F21"/>
      <selection pane="bottomRight" activeCell="F21" sqref="F21"/>
    </sheetView>
  </sheetViews>
  <sheetFormatPr defaultColWidth="8" defaultRowHeight="15.75" x14ac:dyDescent="0.25"/>
  <cols>
    <col min="1" max="1" width="57.875" style="165" customWidth="1"/>
    <col min="2" max="2" width="11" style="165" customWidth="1"/>
    <col min="3" max="4" width="13.625" style="165" customWidth="1"/>
    <col min="5" max="5" width="12.125" style="165" customWidth="1"/>
    <col min="6" max="6" width="15" style="165" customWidth="1"/>
    <col min="8" max="8" width="8.625" style="165" bestFit="1" customWidth="1"/>
    <col min="9" max="16384" width="8" style="165"/>
  </cols>
  <sheetData>
    <row r="1" spans="1:9" ht="18.75" x14ac:dyDescent="0.25">
      <c r="A1" s="795" t="s">
        <v>295</v>
      </c>
      <c r="B1" s="795"/>
      <c r="C1" s="795"/>
      <c r="D1" s="795"/>
      <c r="E1" s="795"/>
      <c r="F1" s="795"/>
    </row>
    <row r="2" spans="1:9" ht="18.75" x14ac:dyDescent="0.25">
      <c r="A2" s="795" t="str">
        <f>'Term.ért. és eredmény'!A3</f>
        <v>2016. I. félév</v>
      </c>
      <c r="B2" s="795"/>
      <c r="C2" s="795"/>
      <c r="D2" s="795"/>
      <c r="E2" s="795"/>
      <c r="F2" s="795"/>
    </row>
    <row r="3" spans="1:9" ht="15.75" customHeight="1" thickBot="1" x14ac:dyDescent="0.3">
      <c r="A3" s="354"/>
      <c r="B3" s="354"/>
      <c r="C3" s="354"/>
      <c r="D3" s="354"/>
      <c r="F3" s="255" t="s">
        <v>53</v>
      </c>
    </row>
    <row r="4" spans="1:9" ht="41.25" customHeight="1" x14ac:dyDescent="0.25">
      <c r="A4" s="355" t="s">
        <v>133</v>
      </c>
      <c r="B4" s="686" t="s">
        <v>304</v>
      </c>
      <c r="C4" s="690" t="s">
        <v>322</v>
      </c>
      <c r="D4" s="690"/>
      <c r="E4" s="690" t="s">
        <v>312</v>
      </c>
      <c r="F4" s="684" t="s">
        <v>311</v>
      </c>
      <c r="I4" s="544"/>
    </row>
    <row r="5" spans="1:9" ht="35.25" customHeight="1" x14ac:dyDescent="0.25">
      <c r="A5" s="374"/>
      <c r="B5" s="694"/>
      <c r="C5" s="631" t="s">
        <v>303</v>
      </c>
      <c r="D5" s="631" t="s">
        <v>266</v>
      </c>
      <c r="E5" s="691"/>
      <c r="F5" s="685"/>
    </row>
    <row r="6" spans="1:9" s="166" customFormat="1" ht="18.75" customHeight="1" x14ac:dyDescent="0.3">
      <c r="A6" s="369" t="s">
        <v>168</v>
      </c>
      <c r="B6" s="356"/>
      <c r="C6" s="356"/>
      <c r="D6" s="356"/>
      <c r="E6" s="357"/>
      <c r="F6" s="375"/>
    </row>
    <row r="7" spans="1:9" s="167" customFormat="1" ht="16.5" x14ac:dyDescent="0.25">
      <c r="A7" s="370" t="s">
        <v>171</v>
      </c>
      <c r="B7" s="358"/>
      <c r="C7" s="358"/>
      <c r="D7" s="358"/>
      <c r="E7" s="359"/>
      <c r="F7" s="555"/>
    </row>
    <row r="8" spans="1:9" x14ac:dyDescent="0.25">
      <c r="A8" s="168" t="s">
        <v>182</v>
      </c>
      <c r="B8" s="210"/>
      <c r="C8" s="210"/>
      <c r="D8" s="210"/>
      <c r="E8" s="307"/>
      <c r="F8" s="376"/>
    </row>
    <row r="9" spans="1:9" x14ac:dyDescent="0.25">
      <c r="A9" s="262" t="s">
        <v>148</v>
      </c>
      <c r="B9" s="196">
        <v>39900</v>
      </c>
      <c r="C9" s="196">
        <v>73357</v>
      </c>
      <c r="D9" s="196">
        <v>11917</v>
      </c>
      <c r="E9" s="360">
        <f t="shared" ref="E9:E42" si="0">IFERROR(C9/B9," ")</f>
        <v>1.8385213032581453</v>
      </c>
      <c r="F9" s="92">
        <f>IFERROR(D9/B9," ")</f>
        <v>0.29867167919799498</v>
      </c>
      <c r="I9" s="218"/>
    </row>
    <row r="10" spans="1:9" x14ac:dyDescent="0.25">
      <c r="A10" s="262" t="s">
        <v>198</v>
      </c>
      <c r="B10" s="196">
        <v>0</v>
      </c>
      <c r="C10" s="211">
        <v>394</v>
      </c>
      <c r="D10" s="211">
        <v>0</v>
      </c>
      <c r="E10" s="360" t="str">
        <f t="shared" si="0"/>
        <v xml:space="preserve"> </v>
      </c>
      <c r="F10" s="92" t="str">
        <f t="shared" ref="F10:F75" si="1">IFERROR(D10/B10," ")</f>
        <v xml:space="preserve"> </v>
      </c>
      <c r="I10" s="218"/>
    </row>
    <row r="11" spans="1:9" x14ac:dyDescent="0.25">
      <c r="A11" s="262" t="s">
        <v>201</v>
      </c>
      <c r="B11" s="209">
        <v>1000</v>
      </c>
      <c r="C11" s="211">
        <v>1000</v>
      </c>
      <c r="D11" s="211">
        <v>0</v>
      </c>
      <c r="E11" s="361">
        <f t="shared" si="0"/>
        <v>1</v>
      </c>
      <c r="F11" s="38">
        <f t="shared" si="1"/>
        <v>0</v>
      </c>
      <c r="I11" s="218"/>
    </row>
    <row r="12" spans="1:9" x14ac:dyDescent="0.25">
      <c r="A12" s="262" t="s">
        <v>267</v>
      </c>
      <c r="B12" s="209">
        <v>4750</v>
      </c>
      <c r="C12" s="211">
        <v>3200</v>
      </c>
      <c r="D12" s="211">
        <v>0</v>
      </c>
      <c r="E12" s="361">
        <f t="shared" si="0"/>
        <v>0.67368421052631577</v>
      </c>
      <c r="F12" s="38">
        <f t="shared" si="1"/>
        <v>0</v>
      </c>
      <c r="I12" s="218"/>
    </row>
    <row r="13" spans="1:9" x14ac:dyDescent="0.25">
      <c r="A13" s="262" t="s">
        <v>268</v>
      </c>
      <c r="B13" s="209">
        <v>0</v>
      </c>
      <c r="C13" s="211">
        <v>0</v>
      </c>
      <c r="D13" s="211">
        <v>0</v>
      </c>
      <c r="E13" s="361" t="str">
        <f t="shared" si="0"/>
        <v xml:space="preserve"> </v>
      </c>
      <c r="F13" s="38" t="str">
        <f t="shared" si="1"/>
        <v xml:space="preserve"> </v>
      </c>
      <c r="I13" s="218"/>
    </row>
    <row r="14" spans="1:9" x14ac:dyDescent="0.25">
      <c r="A14" s="263" t="s">
        <v>149</v>
      </c>
      <c r="B14" s="210">
        <v>45650</v>
      </c>
      <c r="C14" s="226">
        <v>77951</v>
      </c>
      <c r="D14" s="226">
        <v>11917</v>
      </c>
      <c r="E14" s="362">
        <f t="shared" si="0"/>
        <v>1.7075794085432641</v>
      </c>
      <c r="F14" s="212">
        <f t="shared" si="1"/>
        <v>0.26105147864184008</v>
      </c>
      <c r="I14" s="218"/>
    </row>
    <row r="15" spans="1:9" x14ac:dyDescent="0.25">
      <c r="A15" s="263" t="s">
        <v>183</v>
      </c>
      <c r="B15" s="210"/>
      <c r="C15" s="210"/>
      <c r="D15" s="210"/>
      <c r="E15" s="362" t="str">
        <f t="shared" si="0"/>
        <v xml:space="preserve"> </v>
      </c>
      <c r="F15" s="212" t="str">
        <f t="shared" si="1"/>
        <v xml:space="preserve"> </v>
      </c>
      <c r="I15" s="218"/>
    </row>
    <row r="16" spans="1:9" x14ac:dyDescent="0.25">
      <c r="A16" s="262" t="s">
        <v>204</v>
      </c>
      <c r="B16" s="209">
        <v>0</v>
      </c>
      <c r="C16" s="211">
        <v>0</v>
      </c>
      <c r="D16" s="211">
        <v>0</v>
      </c>
      <c r="E16" s="361" t="str">
        <f t="shared" si="0"/>
        <v xml:space="preserve"> </v>
      </c>
      <c r="F16" s="38" t="str">
        <f t="shared" si="1"/>
        <v xml:space="preserve"> </v>
      </c>
      <c r="I16" s="218"/>
    </row>
    <row r="17" spans="1:9" x14ac:dyDescent="0.25">
      <c r="A17" s="262" t="s">
        <v>228</v>
      </c>
      <c r="B17" s="209">
        <v>0</v>
      </c>
      <c r="C17" s="211">
        <v>0</v>
      </c>
      <c r="D17" s="211">
        <v>0</v>
      </c>
      <c r="E17" s="361" t="str">
        <f t="shared" si="0"/>
        <v xml:space="preserve"> </v>
      </c>
      <c r="F17" s="38" t="str">
        <f t="shared" si="1"/>
        <v xml:space="preserve"> </v>
      </c>
      <c r="I17" s="218"/>
    </row>
    <row r="18" spans="1:9" x14ac:dyDescent="0.25">
      <c r="A18" s="262" t="s">
        <v>206</v>
      </c>
      <c r="B18" s="209">
        <v>6800</v>
      </c>
      <c r="C18" s="211">
        <v>0</v>
      </c>
      <c r="D18" s="211">
        <v>0</v>
      </c>
      <c r="E18" s="361">
        <f t="shared" si="0"/>
        <v>0</v>
      </c>
      <c r="F18" s="38">
        <f t="shared" si="1"/>
        <v>0</v>
      </c>
      <c r="I18" s="218"/>
    </row>
    <row r="19" spans="1:9" x14ac:dyDescent="0.25">
      <c r="A19" s="262" t="s">
        <v>242</v>
      </c>
      <c r="B19" s="209">
        <v>0</v>
      </c>
      <c r="C19" s="211">
        <v>0</v>
      </c>
      <c r="D19" s="211">
        <v>0</v>
      </c>
      <c r="E19" s="361" t="str">
        <f t="shared" si="0"/>
        <v xml:space="preserve"> </v>
      </c>
      <c r="F19" s="38" t="str">
        <f t="shared" si="1"/>
        <v xml:space="preserve"> </v>
      </c>
      <c r="I19" s="218"/>
    </row>
    <row r="20" spans="1:9" x14ac:dyDescent="0.25">
      <c r="A20" s="262" t="s">
        <v>243</v>
      </c>
      <c r="B20" s="209">
        <v>0</v>
      </c>
      <c r="C20" s="211">
        <v>0</v>
      </c>
      <c r="D20" s="211">
        <v>0</v>
      </c>
      <c r="E20" s="361" t="str">
        <f t="shared" si="0"/>
        <v xml:space="preserve"> </v>
      </c>
      <c r="F20" s="38" t="str">
        <f t="shared" si="1"/>
        <v xml:space="preserve"> </v>
      </c>
      <c r="I20" s="218"/>
    </row>
    <row r="21" spans="1:9" x14ac:dyDescent="0.25">
      <c r="A21" s="262" t="s">
        <v>333</v>
      </c>
      <c r="B21" s="211">
        <v>0</v>
      </c>
      <c r="C21" s="211">
        <v>875</v>
      </c>
      <c r="D21" s="211">
        <v>0</v>
      </c>
      <c r="E21" s="366" t="str">
        <f>IFERROR(C21/B21," ")</f>
        <v xml:space="preserve"> </v>
      </c>
      <c r="F21" s="31" t="str">
        <f>IFERROR(D21/B21," ")</f>
        <v xml:space="preserve"> </v>
      </c>
      <c r="G21" s="543"/>
      <c r="I21" s="218"/>
    </row>
    <row r="22" spans="1:9" x14ac:dyDescent="0.25">
      <c r="A22" s="262" t="s">
        <v>189</v>
      </c>
      <c r="B22" s="209">
        <v>6000</v>
      </c>
      <c r="C22" s="211">
        <v>280</v>
      </c>
      <c r="D22" s="211">
        <v>0</v>
      </c>
      <c r="E22" s="361">
        <f t="shared" si="0"/>
        <v>4.6666666666666669E-2</v>
      </c>
      <c r="F22" s="38">
        <f t="shared" si="1"/>
        <v>0</v>
      </c>
      <c r="I22" s="218"/>
    </row>
    <row r="23" spans="1:9" x14ac:dyDescent="0.25">
      <c r="A23" s="262" t="s">
        <v>190</v>
      </c>
      <c r="B23" s="209">
        <v>0</v>
      </c>
      <c r="C23" s="211">
        <v>0</v>
      </c>
      <c r="D23" s="211">
        <v>0</v>
      </c>
      <c r="E23" s="361" t="str">
        <f t="shared" si="0"/>
        <v xml:space="preserve"> </v>
      </c>
      <c r="F23" s="38" t="str">
        <f t="shared" si="1"/>
        <v xml:space="preserve"> </v>
      </c>
      <c r="I23" s="218"/>
    </row>
    <row r="24" spans="1:9" x14ac:dyDescent="0.25">
      <c r="A24" s="262" t="s">
        <v>191</v>
      </c>
      <c r="B24" s="209">
        <v>0</v>
      </c>
      <c r="C24" s="211">
        <v>0</v>
      </c>
      <c r="D24" s="211">
        <v>0</v>
      </c>
      <c r="E24" s="361" t="str">
        <f t="shared" si="0"/>
        <v xml:space="preserve"> </v>
      </c>
      <c r="F24" s="38" t="str">
        <f t="shared" si="1"/>
        <v xml:space="preserve"> </v>
      </c>
      <c r="I24" s="218"/>
    </row>
    <row r="25" spans="1:9" x14ac:dyDescent="0.25">
      <c r="A25" s="262" t="s">
        <v>192</v>
      </c>
      <c r="B25" s="209">
        <v>0</v>
      </c>
      <c r="C25" s="211">
        <v>0</v>
      </c>
      <c r="D25" s="211">
        <v>0</v>
      </c>
      <c r="E25" s="361" t="str">
        <f t="shared" si="0"/>
        <v xml:space="preserve"> </v>
      </c>
      <c r="F25" s="38" t="str">
        <f t="shared" si="1"/>
        <v xml:space="preserve"> </v>
      </c>
      <c r="I25" s="218"/>
    </row>
    <row r="26" spans="1:9" x14ac:dyDescent="0.25">
      <c r="A26" s="262" t="s">
        <v>193</v>
      </c>
      <c r="B26" s="209">
        <v>0</v>
      </c>
      <c r="C26" s="211">
        <v>0</v>
      </c>
      <c r="D26" s="211">
        <v>0</v>
      </c>
      <c r="E26" s="361" t="str">
        <f t="shared" si="0"/>
        <v xml:space="preserve"> </v>
      </c>
      <c r="F26" s="38" t="str">
        <f t="shared" si="1"/>
        <v xml:space="preserve"> </v>
      </c>
      <c r="I26" s="218"/>
    </row>
    <row r="27" spans="1:9" x14ac:dyDescent="0.25">
      <c r="A27" s="262" t="s">
        <v>194</v>
      </c>
      <c r="B27" s="209">
        <v>0</v>
      </c>
      <c r="C27" s="211">
        <v>0</v>
      </c>
      <c r="D27" s="211">
        <v>0</v>
      </c>
      <c r="E27" s="361" t="str">
        <f t="shared" si="0"/>
        <v xml:space="preserve"> </v>
      </c>
      <c r="F27" s="38" t="str">
        <f t="shared" si="1"/>
        <v xml:space="preserve"> </v>
      </c>
      <c r="I27" s="218"/>
    </row>
    <row r="28" spans="1:9" x14ac:dyDescent="0.25">
      <c r="A28" s="262" t="s">
        <v>195</v>
      </c>
      <c r="B28" s="209">
        <v>0</v>
      </c>
      <c r="C28" s="211">
        <v>0</v>
      </c>
      <c r="D28" s="211">
        <v>0</v>
      </c>
      <c r="E28" s="361" t="str">
        <f t="shared" si="0"/>
        <v xml:space="preserve"> </v>
      </c>
      <c r="F28" s="38" t="str">
        <f t="shared" si="1"/>
        <v xml:space="preserve"> </v>
      </c>
      <c r="I28" s="218"/>
    </row>
    <row r="29" spans="1:9" x14ac:dyDescent="0.25">
      <c r="A29" s="262" t="s">
        <v>269</v>
      </c>
      <c r="B29" s="209">
        <v>0</v>
      </c>
      <c r="C29" s="211">
        <v>0</v>
      </c>
      <c r="D29" s="211">
        <v>0</v>
      </c>
      <c r="E29" s="361" t="str">
        <f t="shared" si="0"/>
        <v xml:space="preserve"> </v>
      </c>
      <c r="F29" s="38" t="str">
        <f t="shared" si="1"/>
        <v xml:space="preserve"> </v>
      </c>
      <c r="I29" s="218"/>
    </row>
    <row r="30" spans="1:9" x14ac:dyDescent="0.25">
      <c r="A30" s="168" t="s">
        <v>38</v>
      </c>
      <c r="B30" s="210">
        <v>12800</v>
      </c>
      <c r="C30" s="226">
        <v>1155</v>
      </c>
      <c r="D30" s="226">
        <v>0</v>
      </c>
      <c r="E30" s="362">
        <f t="shared" si="0"/>
        <v>9.0234375000000006E-2</v>
      </c>
      <c r="F30" s="212">
        <f t="shared" si="1"/>
        <v>0</v>
      </c>
      <c r="I30" s="218"/>
    </row>
    <row r="31" spans="1:9" x14ac:dyDescent="0.25">
      <c r="A31" s="168" t="s">
        <v>241</v>
      </c>
      <c r="B31" s="210"/>
      <c r="C31" s="226"/>
      <c r="D31" s="226"/>
      <c r="E31" s="362" t="str">
        <f t="shared" si="0"/>
        <v xml:space="preserve"> </v>
      </c>
      <c r="F31" s="212" t="str">
        <f t="shared" si="1"/>
        <v xml:space="preserve"> </v>
      </c>
      <c r="I31" s="218"/>
    </row>
    <row r="32" spans="1:9" x14ac:dyDescent="0.25">
      <c r="A32" s="169" t="s">
        <v>196</v>
      </c>
      <c r="B32" s="196">
        <v>0</v>
      </c>
      <c r="C32" s="196">
        <v>0</v>
      </c>
      <c r="D32" s="196">
        <v>0</v>
      </c>
      <c r="E32" s="360" t="str">
        <f t="shared" si="0"/>
        <v xml:space="preserve"> </v>
      </c>
      <c r="F32" s="92" t="str">
        <f t="shared" si="1"/>
        <v xml:space="preserve"> </v>
      </c>
      <c r="I32" s="218"/>
    </row>
    <row r="33" spans="1:9" s="277" customFormat="1" x14ac:dyDescent="0.25">
      <c r="A33" s="262" t="s">
        <v>244</v>
      </c>
      <c r="B33" s="211">
        <v>7100</v>
      </c>
      <c r="C33" s="196">
        <v>8800</v>
      </c>
      <c r="D33" s="196">
        <v>2100</v>
      </c>
      <c r="E33" s="366">
        <f t="shared" si="0"/>
        <v>1.2394366197183098</v>
      </c>
      <c r="F33" s="31">
        <f t="shared" si="1"/>
        <v>0.29577464788732394</v>
      </c>
      <c r="G33" s="8"/>
      <c r="I33" s="515"/>
    </row>
    <row r="34" spans="1:9" s="277" customFormat="1" x14ac:dyDescent="0.25">
      <c r="A34" s="262" t="s">
        <v>245</v>
      </c>
      <c r="B34" s="211">
        <v>1250</v>
      </c>
      <c r="C34" s="196">
        <v>1250</v>
      </c>
      <c r="D34" s="196">
        <v>0</v>
      </c>
      <c r="E34" s="366">
        <f t="shared" si="0"/>
        <v>1</v>
      </c>
      <c r="F34" s="31">
        <f t="shared" si="1"/>
        <v>0</v>
      </c>
      <c r="G34" s="8"/>
      <c r="I34" s="515"/>
    </row>
    <row r="35" spans="1:9" x14ac:dyDescent="0.25">
      <c r="A35" s="169" t="s">
        <v>246</v>
      </c>
      <c r="B35" s="196">
        <v>0</v>
      </c>
      <c r="C35" s="196">
        <v>0</v>
      </c>
      <c r="D35" s="196">
        <v>0</v>
      </c>
      <c r="E35" s="360" t="str">
        <f t="shared" si="0"/>
        <v xml:space="preserve"> </v>
      </c>
      <c r="F35" s="92" t="str">
        <f t="shared" si="1"/>
        <v xml:space="preserve"> </v>
      </c>
      <c r="I35" s="218"/>
    </row>
    <row r="36" spans="1:9" s="277" customFormat="1" x14ac:dyDescent="0.25">
      <c r="A36" s="262" t="s">
        <v>247</v>
      </c>
      <c r="B36" s="211">
        <v>12500</v>
      </c>
      <c r="C36" s="196">
        <v>7500</v>
      </c>
      <c r="D36" s="196">
        <v>0</v>
      </c>
      <c r="E36" s="366">
        <f t="shared" si="0"/>
        <v>0.6</v>
      </c>
      <c r="F36" s="31">
        <f t="shared" si="1"/>
        <v>0</v>
      </c>
      <c r="G36" s="8"/>
      <c r="I36" s="515"/>
    </row>
    <row r="37" spans="1:9" x14ac:dyDescent="0.25">
      <c r="A37" s="169" t="s">
        <v>197</v>
      </c>
      <c r="B37" s="196">
        <v>0</v>
      </c>
      <c r="C37" s="196">
        <v>0</v>
      </c>
      <c r="D37" s="196">
        <v>0</v>
      </c>
      <c r="E37" s="360" t="str">
        <f t="shared" si="0"/>
        <v xml:space="preserve"> </v>
      </c>
      <c r="F37" s="92" t="str">
        <f t="shared" si="1"/>
        <v xml:space="preserve"> </v>
      </c>
      <c r="I37" s="218"/>
    </row>
    <row r="38" spans="1:9" s="277" customFormat="1" x14ac:dyDescent="0.25">
      <c r="A38" s="262" t="s">
        <v>199</v>
      </c>
      <c r="B38" s="196">
        <v>0</v>
      </c>
      <c r="C38" s="196">
        <v>0</v>
      </c>
      <c r="D38" s="196">
        <v>0</v>
      </c>
      <c r="E38" s="360" t="str">
        <f t="shared" si="0"/>
        <v xml:space="preserve"> </v>
      </c>
      <c r="F38" s="92" t="str">
        <f t="shared" si="1"/>
        <v xml:space="preserve"> </v>
      </c>
      <c r="G38" s="8"/>
      <c r="I38" s="515"/>
    </row>
    <row r="39" spans="1:9" s="277" customFormat="1" x14ac:dyDescent="0.25">
      <c r="A39" s="262" t="s">
        <v>200</v>
      </c>
      <c r="B39" s="196">
        <v>0</v>
      </c>
      <c r="C39" s="196">
        <v>400</v>
      </c>
      <c r="D39" s="196">
        <v>400</v>
      </c>
      <c r="E39" s="360" t="str">
        <f t="shared" si="0"/>
        <v xml:space="preserve"> </v>
      </c>
      <c r="F39" s="92" t="str">
        <f t="shared" si="1"/>
        <v xml:space="preserve"> </v>
      </c>
      <c r="G39" s="8"/>
      <c r="I39" s="515"/>
    </row>
    <row r="40" spans="1:9" x14ac:dyDescent="0.25">
      <c r="A40" s="262" t="s">
        <v>334</v>
      </c>
      <c r="B40" s="196">
        <v>0</v>
      </c>
      <c r="C40" s="196">
        <v>400</v>
      </c>
      <c r="D40" s="196">
        <v>0</v>
      </c>
      <c r="E40" s="360" t="str">
        <f t="shared" si="0"/>
        <v xml:space="preserve"> </v>
      </c>
      <c r="F40" s="92" t="str">
        <f t="shared" si="1"/>
        <v xml:space="preserve"> </v>
      </c>
      <c r="I40" s="218"/>
    </row>
    <row r="41" spans="1:9" s="277" customFormat="1" x14ac:dyDescent="0.25">
      <c r="A41" s="262" t="s">
        <v>202</v>
      </c>
      <c r="B41" s="196">
        <v>0</v>
      </c>
      <c r="C41" s="196">
        <v>0</v>
      </c>
      <c r="D41" s="196">
        <v>0</v>
      </c>
      <c r="E41" s="360" t="str">
        <f t="shared" si="0"/>
        <v xml:space="preserve"> </v>
      </c>
      <c r="F41" s="92" t="str">
        <f t="shared" si="1"/>
        <v xml:space="preserve"> </v>
      </c>
      <c r="G41" s="8"/>
      <c r="I41" s="515"/>
    </row>
    <row r="42" spans="1:9" x14ac:dyDescent="0.25">
      <c r="A42" s="169" t="s">
        <v>203</v>
      </c>
      <c r="B42" s="196">
        <v>0</v>
      </c>
      <c r="C42" s="196">
        <v>0</v>
      </c>
      <c r="D42" s="196">
        <v>0</v>
      </c>
      <c r="E42" s="360" t="str">
        <f t="shared" si="0"/>
        <v xml:space="preserve"> </v>
      </c>
      <c r="F42" s="92" t="str">
        <f t="shared" si="1"/>
        <v xml:space="preserve"> </v>
      </c>
      <c r="I42" s="218"/>
    </row>
    <row r="43" spans="1:9" x14ac:dyDescent="0.25">
      <c r="A43" s="169" t="s">
        <v>205</v>
      </c>
      <c r="B43" s="196">
        <v>0</v>
      </c>
      <c r="C43" s="196">
        <v>0</v>
      </c>
      <c r="D43" s="196">
        <v>0</v>
      </c>
      <c r="E43" s="360" t="str">
        <f t="shared" ref="E43:E74" si="2">IFERROR(C43/B43," ")</f>
        <v xml:space="preserve"> </v>
      </c>
      <c r="F43" s="92" t="str">
        <f t="shared" si="1"/>
        <v xml:space="preserve"> </v>
      </c>
      <c r="I43" s="218"/>
    </row>
    <row r="44" spans="1:9" x14ac:dyDescent="0.25">
      <c r="A44" s="262" t="s">
        <v>270</v>
      </c>
      <c r="B44" s="196">
        <v>0</v>
      </c>
      <c r="C44" s="196">
        <v>0</v>
      </c>
      <c r="D44" s="196">
        <v>0</v>
      </c>
      <c r="E44" s="360" t="str">
        <f t="shared" si="2"/>
        <v xml:space="preserve"> </v>
      </c>
      <c r="F44" s="92" t="str">
        <f t="shared" si="1"/>
        <v xml:space="preserve"> </v>
      </c>
      <c r="I44" s="218"/>
    </row>
    <row r="45" spans="1:9" x14ac:dyDescent="0.25">
      <c r="A45" s="262" t="s">
        <v>199</v>
      </c>
      <c r="B45" s="196">
        <v>0</v>
      </c>
      <c r="C45" s="196">
        <v>0</v>
      </c>
      <c r="D45" s="196">
        <v>0</v>
      </c>
      <c r="E45" s="360" t="str">
        <f t="shared" si="2"/>
        <v xml:space="preserve"> </v>
      </c>
      <c r="F45" s="92" t="str">
        <f t="shared" si="1"/>
        <v xml:space="preserve"> </v>
      </c>
      <c r="I45" s="218"/>
    </row>
    <row r="46" spans="1:9" x14ac:dyDescent="0.25">
      <c r="A46" s="262" t="s">
        <v>271</v>
      </c>
      <c r="B46" s="196">
        <v>0</v>
      </c>
      <c r="C46" s="196">
        <v>0</v>
      </c>
      <c r="D46" s="196">
        <v>0</v>
      </c>
      <c r="E46" s="360" t="str">
        <f t="shared" si="2"/>
        <v xml:space="preserve"> </v>
      </c>
      <c r="F46" s="92" t="str">
        <f t="shared" si="1"/>
        <v xml:space="preserve"> </v>
      </c>
      <c r="I46" s="218"/>
    </row>
    <row r="47" spans="1:9" x14ac:dyDescent="0.25">
      <c r="A47" s="168" t="s">
        <v>38</v>
      </c>
      <c r="B47" s="210">
        <v>20850</v>
      </c>
      <c r="C47" s="226">
        <v>18350</v>
      </c>
      <c r="D47" s="226">
        <v>2500</v>
      </c>
      <c r="E47" s="362">
        <f>IFERROR(C47/B47," ")</f>
        <v>0.88009592326139086</v>
      </c>
      <c r="F47" s="212">
        <f>IFERROR(D47/B47," ")</f>
        <v>0.11990407673860912</v>
      </c>
      <c r="I47" s="218"/>
    </row>
    <row r="48" spans="1:9" x14ac:dyDescent="0.25">
      <c r="A48" s="168"/>
      <c r="B48" s="210"/>
      <c r="C48" s="307"/>
      <c r="D48" s="307"/>
      <c r="E48" s="362" t="str">
        <f t="shared" si="2"/>
        <v xml:space="preserve"> </v>
      </c>
      <c r="F48" s="212" t="str">
        <f t="shared" si="1"/>
        <v xml:space="preserve"> </v>
      </c>
      <c r="I48" s="218"/>
    </row>
    <row r="49" spans="1:9" s="167" customFormat="1" ht="16.5" x14ac:dyDescent="0.25">
      <c r="A49" s="180" t="s">
        <v>150</v>
      </c>
      <c r="B49" s="363">
        <v>79300</v>
      </c>
      <c r="C49" s="364">
        <v>97456</v>
      </c>
      <c r="D49" s="364">
        <v>14417</v>
      </c>
      <c r="E49" s="365">
        <f t="shared" si="2"/>
        <v>1.228953341740227</v>
      </c>
      <c r="F49" s="371">
        <f t="shared" si="1"/>
        <v>0.18180327868852458</v>
      </c>
      <c r="I49" s="218"/>
    </row>
    <row r="50" spans="1:9" s="167" customFormat="1" ht="16.5" x14ac:dyDescent="0.25">
      <c r="A50" s="180"/>
      <c r="B50" s="363"/>
      <c r="C50" s="363"/>
      <c r="D50" s="363"/>
      <c r="E50" s="365" t="str">
        <f t="shared" si="2"/>
        <v xml:space="preserve"> </v>
      </c>
      <c r="F50" s="371" t="str">
        <f t="shared" si="1"/>
        <v xml:space="preserve"> </v>
      </c>
      <c r="I50" s="218"/>
    </row>
    <row r="51" spans="1:9" s="167" customFormat="1" ht="16.5" x14ac:dyDescent="0.25">
      <c r="A51" s="180" t="s">
        <v>172</v>
      </c>
      <c r="B51" s="363"/>
      <c r="C51" s="363"/>
      <c r="D51" s="363"/>
      <c r="E51" s="365" t="str">
        <f t="shared" si="2"/>
        <v xml:space="preserve"> </v>
      </c>
      <c r="F51" s="371" t="str">
        <f t="shared" si="1"/>
        <v xml:space="preserve"> </v>
      </c>
      <c r="I51" s="218"/>
    </row>
    <row r="52" spans="1:9" x14ac:dyDescent="0.25">
      <c r="A52" s="168" t="s">
        <v>184</v>
      </c>
      <c r="B52" s="210"/>
      <c r="C52" s="210"/>
      <c r="D52" s="210"/>
      <c r="E52" s="362" t="str">
        <f t="shared" si="2"/>
        <v xml:space="preserve"> </v>
      </c>
      <c r="F52" s="212" t="str">
        <f t="shared" si="1"/>
        <v xml:space="preserve"> </v>
      </c>
      <c r="I52" s="218"/>
    </row>
    <row r="53" spans="1:9" x14ac:dyDescent="0.25">
      <c r="A53" s="169" t="s">
        <v>151</v>
      </c>
      <c r="B53" s="204">
        <v>532340</v>
      </c>
      <c r="C53" s="204">
        <v>453542</v>
      </c>
      <c r="D53" s="204">
        <v>73742</v>
      </c>
      <c r="E53" s="366">
        <f t="shared" si="2"/>
        <v>0.85197805913513924</v>
      </c>
      <c r="F53" s="31">
        <f t="shared" si="1"/>
        <v>0.13852425141826652</v>
      </c>
      <c r="I53" s="218"/>
    </row>
    <row r="54" spans="1:9" x14ac:dyDescent="0.25">
      <c r="A54" s="169" t="s">
        <v>187</v>
      </c>
      <c r="B54" s="204">
        <v>0</v>
      </c>
      <c r="C54" s="204">
        <v>0</v>
      </c>
      <c r="D54" s="204">
        <v>0</v>
      </c>
      <c r="E54" s="366" t="str">
        <f t="shared" si="2"/>
        <v xml:space="preserve"> </v>
      </c>
      <c r="F54" s="31" t="str">
        <f t="shared" si="1"/>
        <v xml:space="preserve"> </v>
      </c>
      <c r="I54" s="218"/>
    </row>
    <row r="55" spans="1:9" x14ac:dyDescent="0.25">
      <c r="A55" s="169" t="s">
        <v>212</v>
      </c>
      <c r="B55" s="204">
        <v>11000</v>
      </c>
      <c r="C55" s="204">
        <v>2600</v>
      </c>
      <c r="D55" s="204">
        <v>0</v>
      </c>
      <c r="E55" s="366">
        <f t="shared" si="2"/>
        <v>0.23636363636363636</v>
      </c>
      <c r="F55" s="31">
        <f t="shared" si="1"/>
        <v>0</v>
      </c>
      <c r="I55" s="218"/>
    </row>
    <row r="56" spans="1:9" x14ac:dyDescent="0.25">
      <c r="A56" s="169" t="s">
        <v>213</v>
      </c>
      <c r="B56" s="204">
        <v>0</v>
      </c>
      <c r="C56" s="204">
        <v>0</v>
      </c>
      <c r="D56" s="204">
        <v>0</v>
      </c>
      <c r="E56" s="366" t="str">
        <f t="shared" si="2"/>
        <v xml:space="preserve"> </v>
      </c>
      <c r="F56" s="31" t="str">
        <f t="shared" si="1"/>
        <v xml:space="preserve"> </v>
      </c>
      <c r="I56" s="218"/>
    </row>
    <row r="57" spans="1:9" s="277" customFormat="1" x14ac:dyDescent="0.25">
      <c r="A57" s="262" t="s">
        <v>216</v>
      </c>
      <c r="B57" s="204">
        <v>1000</v>
      </c>
      <c r="C57" s="204">
        <v>1100</v>
      </c>
      <c r="D57" s="204">
        <v>1100</v>
      </c>
      <c r="E57" s="366">
        <f t="shared" si="2"/>
        <v>1.1000000000000001</v>
      </c>
      <c r="F57" s="31">
        <f t="shared" si="1"/>
        <v>1.1000000000000001</v>
      </c>
      <c r="G57" s="8"/>
      <c r="I57" s="515"/>
    </row>
    <row r="58" spans="1:9" x14ac:dyDescent="0.25">
      <c r="A58" s="169" t="s">
        <v>218</v>
      </c>
      <c r="B58" s="204">
        <v>0</v>
      </c>
      <c r="C58" s="204">
        <v>0</v>
      </c>
      <c r="D58" s="204">
        <v>0</v>
      </c>
      <c r="E58" s="366" t="str">
        <f t="shared" si="2"/>
        <v xml:space="preserve"> </v>
      </c>
      <c r="F58" s="31" t="str">
        <f t="shared" si="1"/>
        <v xml:space="preserve"> </v>
      </c>
      <c r="I58" s="218"/>
    </row>
    <row r="59" spans="1:9" x14ac:dyDescent="0.25">
      <c r="A59" s="169" t="s">
        <v>219</v>
      </c>
      <c r="B59" s="204">
        <v>0</v>
      </c>
      <c r="C59" s="204">
        <v>0</v>
      </c>
      <c r="D59" s="204">
        <v>0</v>
      </c>
      <c r="E59" s="366" t="str">
        <f t="shared" si="2"/>
        <v xml:space="preserve"> </v>
      </c>
      <c r="F59" s="31" t="str">
        <f t="shared" si="1"/>
        <v xml:space="preserve"> </v>
      </c>
      <c r="I59" s="218"/>
    </row>
    <row r="60" spans="1:9" x14ac:dyDescent="0.25">
      <c r="A60" s="169" t="s">
        <v>224</v>
      </c>
      <c r="B60" s="204">
        <v>0</v>
      </c>
      <c r="C60" s="204">
        <v>0</v>
      </c>
      <c r="D60" s="204">
        <v>0</v>
      </c>
      <c r="E60" s="366" t="str">
        <f t="shared" si="2"/>
        <v xml:space="preserve"> </v>
      </c>
      <c r="F60" s="31" t="str">
        <f t="shared" si="1"/>
        <v xml:space="preserve"> </v>
      </c>
      <c r="I60" s="218"/>
    </row>
    <row r="61" spans="1:9" x14ac:dyDescent="0.25">
      <c r="A61" s="168" t="s">
        <v>38</v>
      </c>
      <c r="B61" s="210">
        <v>544340</v>
      </c>
      <c r="C61" s="226">
        <v>457242</v>
      </c>
      <c r="D61" s="226">
        <v>74842</v>
      </c>
      <c r="E61" s="362">
        <f t="shared" si="2"/>
        <v>0.83999338648638722</v>
      </c>
      <c r="F61" s="212">
        <f t="shared" si="1"/>
        <v>0.13749127383620532</v>
      </c>
      <c r="H61" s="218"/>
      <c r="I61" s="218"/>
    </row>
    <row r="62" spans="1:9" x14ac:dyDescent="0.25">
      <c r="A62" s="168" t="s">
        <v>185</v>
      </c>
      <c r="B62" s="367"/>
      <c r="C62" s="306"/>
      <c r="D62" s="306"/>
      <c r="E62" s="368" t="str">
        <f t="shared" si="2"/>
        <v xml:space="preserve"> </v>
      </c>
      <c r="F62" s="372" t="str">
        <f t="shared" si="1"/>
        <v xml:space="preserve"> </v>
      </c>
      <c r="I62" s="218"/>
    </row>
    <row r="63" spans="1:9" s="277" customFormat="1" x14ac:dyDescent="0.25">
      <c r="A63" s="262" t="s">
        <v>249</v>
      </c>
      <c r="B63" s="211">
        <v>45800</v>
      </c>
      <c r="C63" s="211">
        <v>4100</v>
      </c>
      <c r="D63" s="211">
        <v>4100</v>
      </c>
      <c r="E63" s="366">
        <f t="shared" si="2"/>
        <v>8.9519650655021835E-2</v>
      </c>
      <c r="F63" s="31">
        <f t="shared" si="1"/>
        <v>8.9519650655021835E-2</v>
      </c>
      <c r="G63" s="8"/>
      <c r="I63" s="515"/>
    </row>
    <row r="64" spans="1:9" x14ac:dyDescent="0.25">
      <c r="A64" s="169" t="s">
        <v>223</v>
      </c>
      <c r="B64" s="204">
        <v>0</v>
      </c>
      <c r="C64" s="204">
        <v>0</v>
      </c>
      <c r="D64" s="204">
        <v>0</v>
      </c>
      <c r="E64" s="366" t="str">
        <f t="shared" si="2"/>
        <v xml:space="preserve"> </v>
      </c>
      <c r="F64" s="31" t="str">
        <f t="shared" si="1"/>
        <v xml:space="preserve"> </v>
      </c>
      <c r="I64" s="218"/>
    </row>
    <row r="65" spans="1:9" x14ac:dyDescent="0.25">
      <c r="A65" s="169" t="s">
        <v>207</v>
      </c>
      <c r="B65" s="204">
        <v>0</v>
      </c>
      <c r="C65" s="204">
        <v>0</v>
      </c>
      <c r="D65" s="204">
        <v>0</v>
      </c>
      <c r="E65" s="366" t="str">
        <f t="shared" si="2"/>
        <v xml:space="preserve"> </v>
      </c>
      <c r="F65" s="31" t="str">
        <f t="shared" si="1"/>
        <v xml:space="preserve"> </v>
      </c>
      <c r="I65" s="218"/>
    </row>
    <row r="66" spans="1:9" s="277" customFormat="1" x14ac:dyDescent="0.25">
      <c r="A66" s="262" t="s">
        <v>208</v>
      </c>
      <c r="B66" s="204">
        <v>13900</v>
      </c>
      <c r="C66" s="204">
        <v>0</v>
      </c>
      <c r="D66" s="204">
        <v>0</v>
      </c>
      <c r="E66" s="366">
        <f t="shared" si="2"/>
        <v>0</v>
      </c>
      <c r="F66" s="31">
        <f t="shared" si="1"/>
        <v>0</v>
      </c>
      <c r="G66" s="8"/>
      <c r="I66" s="515"/>
    </row>
    <row r="67" spans="1:9" x14ac:dyDescent="0.25">
      <c r="A67" s="169" t="s">
        <v>209</v>
      </c>
      <c r="B67" s="204">
        <v>0</v>
      </c>
      <c r="C67" s="204">
        <v>0</v>
      </c>
      <c r="D67" s="204">
        <v>0</v>
      </c>
      <c r="E67" s="366" t="str">
        <f t="shared" si="2"/>
        <v xml:space="preserve"> </v>
      </c>
      <c r="F67" s="31" t="str">
        <f t="shared" si="1"/>
        <v xml:space="preserve"> </v>
      </c>
      <c r="I67" s="218"/>
    </row>
    <row r="68" spans="1:9" s="277" customFormat="1" x14ac:dyDescent="0.25">
      <c r="A68" s="262" t="s">
        <v>210</v>
      </c>
      <c r="B68" s="204">
        <v>4000</v>
      </c>
      <c r="C68" s="204">
        <v>4600</v>
      </c>
      <c r="D68" s="204">
        <v>0</v>
      </c>
      <c r="E68" s="366">
        <f t="shared" si="2"/>
        <v>1.1499999999999999</v>
      </c>
      <c r="F68" s="31">
        <f t="shared" si="1"/>
        <v>0</v>
      </c>
      <c r="G68" s="8"/>
      <c r="I68" s="515"/>
    </row>
    <row r="69" spans="1:9" s="277" customFormat="1" x14ac:dyDescent="0.25">
      <c r="A69" s="262" t="s">
        <v>225</v>
      </c>
      <c r="B69" s="204">
        <v>15000</v>
      </c>
      <c r="C69" s="204">
        <v>7000</v>
      </c>
      <c r="D69" s="204">
        <v>0</v>
      </c>
      <c r="E69" s="366">
        <f t="shared" si="2"/>
        <v>0.46666666666666667</v>
      </c>
      <c r="F69" s="31">
        <f t="shared" si="1"/>
        <v>0</v>
      </c>
      <c r="G69" s="8"/>
      <c r="I69" s="515"/>
    </row>
    <row r="70" spans="1:9" x14ac:dyDescent="0.25">
      <c r="A70" s="262" t="s">
        <v>272</v>
      </c>
      <c r="B70" s="204">
        <v>0</v>
      </c>
      <c r="C70" s="204">
        <v>0</v>
      </c>
      <c r="D70" s="204">
        <v>0</v>
      </c>
      <c r="E70" s="366" t="str">
        <f t="shared" si="2"/>
        <v xml:space="preserve"> </v>
      </c>
      <c r="F70" s="31" t="str">
        <f t="shared" si="1"/>
        <v xml:space="preserve"> </v>
      </c>
      <c r="I70" s="218"/>
    </row>
    <row r="71" spans="1:9" x14ac:dyDescent="0.25">
      <c r="A71" s="262" t="s">
        <v>273</v>
      </c>
      <c r="B71" s="204">
        <v>0</v>
      </c>
      <c r="C71" s="204">
        <v>0</v>
      </c>
      <c r="D71" s="204">
        <v>0</v>
      </c>
      <c r="E71" s="366" t="str">
        <f t="shared" si="2"/>
        <v xml:space="preserve"> </v>
      </c>
      <c r="F71" s="31" t="str">
        <f t="shared" si="1"/>
        <v xml:space="preserve"> </v>
      </c>
      <c r="I71" s="218"/>
    </row>
    <row r="72" spans="1:9" x14ac:dyDescent="0.25">
      <c r="A72" s="168" t="s">
        <v>38</v>
      </c>
      <c r="B72" s="210">
        <v>78700</v>
      </c>
      <c r="C72" s="226">
        <v>15700</v>
      </c>
      <c r="D72" s="226">
        <v>4100</v>
      </c>
      <c r="E72" s="362">
        <f t="shared" si="2"/>
        <v>0.19949174078780177</v>
      </c>
      <c r="F72" s="212">
        <f t="shared" si="1"/>
        <v>5.2096569250317665E-2</v>
      </c>
      <c r="I72" s="218"/>
    </row>
    <row r="73" spans="1:9" x14ac:dyDescent="0.25">
      <c r="A73" s="168" t="s">
        <v>248</v>
      </c>
      <c r="B73" s="210"/>
      <c r="C73" s="210"/>
      <c r="D73" s="210"/>
      <c r="E73" s="362" t="str">
        <f t="shared" si="2"/>
        <v xml:space="preserve"> </v>
      </c>
      <c r="F73" s="212" t="str">
        <f t="shared" si="1"/>
        <v xml:space="preserve"> </v>
      </c>
      <c r="I73" s="218"/>
    </row>
    <row r="74" spans="1:9" s="277" customFormat="1" x14ac:dyDescent="0.25">
      <c r="A74" s="262" t="s">
        <v>211</v>
      </c>
      <c r="B74" s="204">
        <v>2600</v>
      </c>
      <c r="C74" s="204">
        <v>2600</v>
      </c>
      <c r="D74" s="204">
        <v>0</v>
      </c>
      <c r="E74" s="366">
        <f t="shared" si="2"/>
        <v>1</v>
      </c>
      <c r="F74" s="31">
        <f t="shared" si="1"/>
        <v>0</v>
      </c>
      <c r="G74" s="8"/>
      <c r="I74" s="515"/>
    </row>
    <row r="75" spans="1:9" s="277" customFormat="1" x14ac:dyDescent="0.25">
      <c r="A75" s="262" t="s">
        <v>214</v>
      </c>
      <c r="B75" s="204">
        <v>8300</v>
      </c>
      <c r="C75" s="204">
        <v>4300</v>
      </c>
      <c r="D75" s="204">
        <v>4300</v>
      </c>
      <c r="E75" s="366">
        <f t="shared" ref="E75:E90" si="3">IFERROR(C75/B75," ")</f>
        <v>0.51807228915662651</v>
      </c>
      <c r="F75" s="31">
        <f t="shared" si="1"/>
        <v>0.51807228915662651</v>
      </c>
      <c r="G75" s="8"/>
      <c r="I75" s="515"/>
    </row>
    <row r="76" spans="1:9" x14ac:dyDescent="0.25">
      <c r="A76" s="169" t="s">
        <v>215</v>
      </c>
      <c r="B76" s="204">
        <v>0</v>
      </c>
      <c r="C76" s="204">
        <v>0</v>
      </c>
      <c r="D76" s="204">
        <v>0</v>
      </c>
      <c r="E76" s="366" t="str">
        <f t="shared" si="3"/>
        <v xml:space="preserve"> </v>
      </c>
      <c r="F76" s="31" t="str">
        <f t="shared" ref="F76:F90" si="4">IFERROR(D76/B76," ")</f>
        <v xml:space="preserve"> </v>
      </c>
      <c r="I76" s="218"/>
    </row>
    <row r="77" spans="1:9" x14ac:dyDescent="0.25">
      <c r="A77" s="169" t="s">
        <v>217</v>
      </c>
      <c r="B77" s="204">
        <v>0</v>
      </c>
      <c r="C77" s="204">
        <v>0</v>
      </c>
      <c r="D77" s="204">
        <v>0</v>
      </c>
      <c r="E77" s="366" t="str">
        <f t="shared" si="3"/>
        <v xml:space="preserve"> </v>
      </c>
      <c r="F77" s="31" t="str">
        <f t="shared" si="4"/>
        <v xml:space="preserve"> </v>
      </c>
      <c r="I77" s="218"/>
    </row>
    <row r="78" spans="1:9" x14ac:dyDescent="0.25">
      <c r="A78" s="169" t="s">
        <v>220</v>
      </c>
      <c r="B78" s="204">
        <v>0</v>
      </c>
      <c r="C78" s="204">
        <v>0</v>
      </c>
      <c r="D78" s="204">
        <v>0</v>
      </c>
      <c r="E78" s="366" t="str">
        <f t="shared" si="3"/>
        <v xml:space="preserve"> </v>
      </c>
      <c r="F78" s="31" t="str">
        <f t="shared" si="4"/>
        <v xml:space="preserve"> </v>
      </c>
      <c r="I78" s="218"/>
    </row>
    <row r="79" spans="1:9" x14ac:dyDescent="0.25">
      <c r="A79" s="169" t="s">
        <v>221</v>
      </c>
      <c r="B79" s="204">
        <v>0</v>
      </c>
      <c r="C79" s="204">
        <v>0</v>
      </c>
      <c r="D79" s="204">
        <v>0</v>
      </c>
      <c r="E79" s="366" t="str">
        <f t="shared" si="3"/>
        <v xml:space="preserve"> </v>
      </c>
      <c r="F79" s="31" t="str">
        <f t="shared" si="4"/>
        <v xml:space="preserve"> </v>
      </c>
      <c r="I79" s="218"/>
    </row>
    <row r="80" spans="1:9" x14ac:dyDescent="0.25">
      <c r="A80" s="169" t="s">
        <v>222</v>
      </c>
      <c r="B80" s="204">
        <v>0</v>
      </c>
      <c r="C80" s="204">
        <v>0</v>
      </c>
      <c r="D80" s="204">
        <v>0</v>
      </c>
      <c r="E80" s="366" t="str">
        <f t="shared" si="3"/>
        <v xml:space="preserve"> </v>
      </c>
      <c r="F80" s="31" t="str">
        <f t="shared" si="4"/>
        <v xml:space="preserve"> </v>
      </c>
      <c r="I80" s="218"/>
    </row>
    <row r="81" spans="1:9" s="277" customFormat="1" x14ac:dyDescent="0.25">
      <c r="A81" s="262" t="s">
        <v>250</v>
      </c>
      <c r="B81" s="211">
        <v>19900</v>
      </c>
      <c r="C81" s="211">
        <v>27050</v>
      </c>
      <c r="D81" s="211">
        <v>12000</v>
      </c>
      <c r="E81" s="366">
        <f t="shared" si="3"/>
        <v>1.3592964824120604</v>
      </c>
      <c r="F81" s="31">
        <f t="shared" si="4"/>
        <v>0.60301507537688437</v>
      </c>
      <c r="G81" s="8"/>
      <c r="I81" s="515"/>
    </row>
    <row r="82" spans="1:9" s="277" customFormat="1" x14ac:dyDescent="0.25">
      <c r="A82" s="262" t="s">
        <v>275</v>
      </c>
      <c r="B82" s="211">
        <v>27000</v>
      </c>
      <c r="C82" s="211">
        <v>2040</v>
      </c>
      <c r="D82" s="211">
        <v>0</v>
      </c>
      <c r="E82" s="366">
        <f t="shared" si="3"/>
        <v>7.5555555555555556E-2</v>
      </c>
      <c r="F82" s="31">
        <f t="shared" si="4"/>
        <v>0</v>
      </c>
      <c r="G82" s="8"/>
      <c r="I82" s="515"/>
    </row>
    <row r="83" spans="1:9" x14ac:dyDescent="0.25">
      <c r="A83" s="262" t="s">
        <v>274</v>
      </c>
      <c r="B83" s="204">
        <v>0</v>
      </c>
      <c r="C83" s="204">
        <v>0</v>
      </c>
      <c r="D83" s="204">
        <v>0</v>
      </c>
      <c r="E83" s="366" t="str">
        <f t="shared" si="3"/>
        <v xml:space="preserve"> </v>
      </c>
      <c r="F83" s="31" t="str">
        <f t="shared" si="4"/>
        <v xml:space="preserve"> </v>
      </c>
      <c r="I83" s="218"/>
    </row>
    <row r="84" spans="1:9" x14ac:dyDescent="0.25">
      <c r="A84" s="168" t="s">
        <v>38</v>
      </c>
      <c r="B84" s="210">
        <v>57800</v>
      </c>
      <c r="C84" s="226">
        <v>35990</v>
      </c>
      <c r="D84" s="226">
        <v>16300</v>
      </c>
      <c r="E84" s="362">
        <f t="shared" si="3"/>
        <v>0.62266435986159174</v>
      </c>
      <c r="F84" s="212">
        <f t="shared" si="4"/>
        <v>0.2820069204152249</v>
      </c>
      <c r="I84" s="218"/>
    </row>
    <row r="85" spans="1:9" x14ac:dyDescent="0.25">
      <c r="A85" s="168"/>
      <c r="B85" s="210"/>
      <c r="C85" s="307"/>
      <c r="D85" s="307"/>
      <c r="E85" s="362" t="str">
        <f t="shared" si="3"/>
        <v xml:space="preserve"> </v>
      </c>
      <c r="F85" s="212" t="str">
        <f t="shared" si="4"/>
        <v xml:space="preserve"> </v>
      </c>
      <c r="I85" s="218"/>
    </row>
    <row r="86" spans="1:9" s="167" customFormat="1" ht="16.5" x14ac:dyDescent="0.25">
      <c r="A86" s="180" t="s">
        <v>152</v>
      </c>
      <c r="B86" s="363">
        <v>680840</v>
      </c>
      <c r="C86" s="364">
        <v>508932</v>
      </c>
      <c r="D86" s="364">
        <v>95242</v>
      </c>
      <c r="E86" s="365">
        <f t="shared" si="3"/>
        <v>0.74750602197285709</v>
      </c>
      <c r="F86" s="371">
        <f t="shared" si="4"/>
        <v>0.1398889606956113</v>
      </c>
      <c r="I86" s="218"/>
    </row>
    <row r="87" spans="1:9" s="167" customFormat="1" ht="17.25" thickBot="1" x14ac:dyDescent="0.3">
      <c r="A87" s="308"/>
      <c r="B87" s="309"/>
      <c r="C87" s="310"/>
      <c r="D87" s="310"/>
      <c r="E87" s="373" t="str">
        <f t="shared" si="3"/>
        <v xml:space="preserve"> </v>
      </c>
      <c r="F87" s="311" t="str">
        <f t="shared" si="4"/>
        <v xml:space="preserve"> </v>
      </c>
      <c r="I87" s="218"/>
    </row>
    <row r="88" spans="1:9" s="166" customFormat="1" ht="38.25" thickBot="1" x14ac:dyDescent="0.35">
      <c r="A88" s="185" t="s">
        <v>173</v>
      </c>
      <c r="B88" s="213">
        <v>760140</v>
      </c>
      <c r="C88" s="213">
        <v>606388</v>
      </c>
      <c r="D88" s="213">
        <v>109659</v>
      </c>
      <c r="E88" s="377">
        <f t="shared" si="3"/>
        <v>0.79773199673744311</v>
      </c>
      <c r="F88" s="208">
        <f t="shared" si="4"/>
        <v>0.14426158339253295</v>
      </c>
      <c r="I88" s="218"/>
    </row>
    <row r="89" spans="1:9" s="166" customFormat="1" ht="60" customHeight="1" thickBot="1" x14ac:dyDescent="0.35">
      <c r="A89" s="185" t="s">
        <v>174</v>
      </c>
      <c r="B89" s="611">
        <v>32695</v>
      </c>
      <c r="C89" s="611">
        <v>73410</v>
      </c>
      <c r="D89" s="611">
        <v>73410</v>
      </c>
      <c r="E89" s="377">
        <f t="shared" si="3"/>
        <v>2.2452974460926747</v>
      </c>
      <c r="F89" s="208">
        <f t="shared" si="4"/>
        <v>2.2452974460926747</v>
      </c>
      <c r="I89" s="218"/>
    </row>
    <row r="90" spans="1:9" s="184" customFormat="1" ht="20.25" thickBot="1" x14ac:dyDescent="0.35">
      <c r="A90" s="186" t="s">
        <v>140</v>
      </c>
      <c r="B90" s="214">
        <v>792835</v>
      </c>
      <c r="C90" s="214">
        <v>679798</v>
      </c>
      <c r="D90" s="214">
        <v>183069</v>
      </c>
      <c r="E90" s="377">
        <f t="shared" si="3"/>
        <v>0.85742682903756773</v>
      </c>
      <c r="F90" s="208">
        <f t="shared" si="4"/>
        <v>0.23090428651610992</v>
      </c>
      <c r="I90" s="218"/>
    </row>
    <row r="92" spans="1:9" x14ac:dyDescent="0.25">
      <c r="A92" s="318"/>
    </row>
    <row r="93" spans="1:9" x14ac:dyDescent="0.25">
      <c r="A93" s="318" t="s">
        <v>305</v>
      </c>
    </row>
    <row r="94" spans="1:9" x14ac:dyDescent="0.25">
      <c r="A94" s="318"/>
      <c r="B94" s="277"/>
      <c r="C94" s="277"/>
      <c r="D94" s="277"/>
    </row>
    <row r="95" spans="1:9" ht="26.25" x14ac:dyDescent="0.4">
      <c r="A95" s="353"/>
      <c r="B95" s="277"/>
      <c r="C95" s="277"/>
      <c r="D95" s="277"/>
    </row>
    <row r="96" spans="1:9" x14ac:dyDescent="0.25">
      <c r="A96" s="318"/>
      <c r="B96" s="277"/>
      <c r="C96" s="277"/>
      <c r="D96" s="277"/>
    </row>
    <row r="97" spans="1:1" s="277" customFormat="1" ht="12.75" x14ac:dyDescent="0.2"/>
    <row r="98" spans="1:1" s="277" customFormat="1" x14ac:dyDescent="0.25">
      <c r="A98" s="89"/>
    </row>
    <row r="99" spans="1:1" s="277" customFormat="1" ht="12.75" x14ac:dyDescent="0.2"/>
    <row r="100" spans="1:1" s="277" customFormat="1" ht="12.75" x14ac:dyDescent="0.2"/>
  </sheetData>
  <mergeCells count="6">
    <mergeCell ref="E4:E5"/>
    <mergeCell ref="A1:F1"/>
    <mergeCell ref="A2:F2"/>
    <mergeCell ref="B4:B5"/>
    <mergeCell ref="F4:F5"/>
    <mergeCell ref="C4:D4"/>
  </mergeCells>
  <phoneticPr fontId="19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45" orientation="portrait" r:id="rId1"/>
  <headerFooter alignWithMargins="0">
    <oddHeader>&amp;L&amp;10VASIVÍZ ZRt.&amp;R&amp;10 2016. szeptember 2.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abSelected="1" zoomScaleNormal="100" workbookViewId="0">
      <pane xSplit="1" ySplit="7" topLeftCell="B8" activePane="bottomRight" state="frozen"/>
      <selection activeCell="F21" sqref="F21"/>
      <selection pane="topRight" activeCell="F21" sqref="F21"/>
      <selection pane="bottomLeft" activeCell="F21" sqref="F21"/>
      <selection pane="bottomRight" activeCell="F21" sqref="F21"/>
    </sheetView>
  </sheetViews>
  <sheetFormatPr defaultRowHeight="15.75" x14ac:dyDescent="0.25"/>
  <cols>
    <col min="1" max="1" width="32.375" style="8" customWidth="1"/>
    <col min="2" max="2" width="9.125" style="8" customWidth="1"/>
    <col min="3" max="3" width="10.625" style="8" customWidth="1"/>
    <col min="4" max="4" width="9.875" style="78" customWidth="1"/>
    <col min="5" max="5" width="10.25" style="78" customWidth="1"/>
    <col min="6" max="6" width="8.75" style="8" bestFit="1" customWidth="1"/>
    <col min="7" max="7" width="11.625" style="8" customWidth="1"/>
    <col min="8" max="16384" width="9" style="8"/>
  </cols>
  <sheetData>
    <row r="1" spans="1:9" x14ac:dyDescent="0.25">
      <c r="A1" s="76"/>
      <c r="B1" s="77"/>
      <c r="C1" s="77"/>
    </row>
    <row r="2" spans="1:9" x14ac:dyDescent="0.25">
      <c r="A2" s="76"/>
      <c r="B2" s="77"/>
      <c r="C2" s="77"/>
    </row>
    <row r="3" spans="1:9" s="79" customFormat="1" ht="18.75" customHeight="1" x14ac:dyDescent="0.3">
      <c r="A3" s="682" t="s">
        <v>289</v>
      </c>
      <c r="B3" s="682"/>
      <c r="C3" s="682"/>
      <c r="D3" s="682"/>
      <c r="E3" s="682"/>
      <c r="F3" s="682"/>
      <c r="G3" s="682"/>
      <c r="H3" s="396"/>
    </row>
    <row r="4" spans="1:9" s="79" customFormat="1" ht="18.75" x14ac:dyDescent="0.3">
      <c r="A4" s="683" t="s">
        <v>322</v>
      </c>
      <c r="B4" s="683"/>
      <c r="C4" s="683"/>
      <c r="D4" s="683"/>
      <c r="E4" s="683"/>
      <c r="F4" s="683"/>
      <c r="G4" s="683"/>
    </row>
    <row r="5" spans="1:9" ht="19.5" thickBot="1" x14ac:dyDescent="0.35">
      <c r="A5" s="80"/>
      <c r="B5" s="80"/>
      <c r="C5" s="389"/>
      <c r="F5" s="253"/>
      <c r="I5" s="282"/>
    </row>
    <row r="6" spans="1:9" ht="27.75" customHeight="1" x14ac:dyDescent="0.25">
      <c r="A6" s="688" t="s">
        <v>0</v>
      </c>
      <c r="B6" s="690" t="s">
        <v>331</v>
      </c>
      <c r="C6" s="686" t="s">
        <v>320</v>
      </c>
      <c r="D6" s="690" t="s">
        <v>259</v>
      </c>
      <c r="E6" s="692" t="s">
        <v>328</v>
      </c>
      <c r="F6" s="686" t="s">
        <v>290</v>
      </c>
      <c r="G6" s="684" t="s">
        <v>321</v>
      </c>
      <c r="I6" s="282"/>
    </row>
    <row r="7" spans="1:9" s="78" customFormat="1" ht="35.25" customHeight="1" x14ac:dyDescent="0.25">
      <c r="A7" s="689"/>
      <c r="B7" s="691"/>
      <c r="C7" s="694"/>
      <c r="D7" s="691"/>
      <c r="E7" s="693"/>
      <c r="F7" s="687"/>
      <c r="G7" s="685"/>
    </row>
    <row r="8" spans="1:9" ht="18.75" x14ac:dyDescent="0.25">
      <c r="A8" s="327" t="s">
        <v>97</v>
      </c>
      <c r="B8" s="83" t="s">
        <v>104</v>
      </c>
      <c r="C8" s="273">
        <v>7010</v>
      </c>
      <c r="D8" s="84">
        <v>14294</v>
      </c>
      <c r="E8" s="350">
        <v>7005</v>
      </c>
      <c r="F8" s="366">
        <f>E8/D8</f>
        <v>0.49006576185812228</v>
      </c>
      <c r="G8" s="390">
        <f>E8/C8</f>
        <v>0.99928673323823114</v>
      </c>
      <c r="H8" s="217"/>
    </row>
    <row r="9" spans="1:9" ht="18.75" x14ac:dyDescent="0.25">
      <c r="A9" s="82" t="s">
        <v>309</v>
      </c>
      <c r="B9" s="83" t="s">
        <v>104</v>
      </c>
      <c r="C9" s="273">
        <v>5098</v>
      </c>
      <c r="D9" s="84">
        <v>10683</v>
      </c>
      <c r="E9" s="350">
        <v>5207</v>
      </c>
      <c r="F9" s="366">
        <f t="shared" ref="F9:F15" si="0">E9/D9</f>
        <v>0.48740990358513525</v>
      </c>
      <c r="G9" s="390">
        <f t="shared" ref="G9:G15" si="1">E9/C9</f>
        <v>1.0213809336994899</v>
      </c>
      <c r="H9" s="217"/>
    </row>
    <row r="10" spans="1:9" ht="18.75" x14ac:dyDescent="0.25">
      <c r="A10" s="82" t="s">
        <v>98</v>
      </c>
      <c r="B10" s="83" t="s">
        <v>104</v>
      </c>
      <c r="C10" s="273">
        <v>60</v>
      </c>
      <c r="D10" s="84">
        <v>70</v>
      </c>
      <c r="E10" s="350">
        <v>38</v>
      </c>
      <c r="F10" s="366">
        <f t="shared" si="0"/>
        <v>0.54285714285714282</v>
      </c>
      <c r="G10" s="390">
        <f t="shared" si="1"/>
        <v>0.6333333333333333</v>
      </c>
      <c r="H10" s="217"/>
    </row>
    <row r="11" spans="1:9" ht="18.75" x14ac:dyDescent="0.25">
      <c r="A11" s="82" t="s">
        <v>99</v>
      </c>
      <c r="B11" s="83" t="s">
        <v>104</v>
      </c>
      <c r="C11" s="273">
        <v>6</v>
      </c>
      <c r="D11" s="84">
        <v>16</v>
      </c>
      <c r="E11" s="350">
        <v>7</v>
      </c>
      <c r="F11" s="366">
        <f t="shared" si="0"/>
        <v>0.4375</v>
      </c>
      <c r="G11" s="390">
        <f t="shared" si="1"/>
        <v>1.1666666666666667</v>
      </c>
      <c r="H11" s="217"/>
    </row>
    <row r="12" spans="1:9" ht="18.75" x14ac:dyDescent="0.25">
      <c r="A12" s="82" t="s">
        <v>100</v>
      </c>
      <c r="B12" s="83" t="s">
        <v>104</v>
      </c>
      <c r="C12" s="273">
        <v>25</v>
      </c>
      <c r="D12" s="84">
        <v>36</v>
      </c>
      <c r="E12" s="350">
        <v>22</v>
      </c>
      <c r="F12" s="366">
        <f>E12/D12</f>
        <v>0.61111111111111116</v>
      </c>
      <c r="G12" s="390">
        <f t="shared" si="1"/>
        <v>0.88</v>
      </c>
      <c r="H12" s="217"/>
    </row>
    <row r="13" spans="1:9" ht="18.75" customHeight="1" x14ac:dyDescent="0.25">
      <c r="A13" s="82" t="s">
        <v>101</v>
      </c>
      <c r="B13" s="83" t="s">
        <v>104</v>
      </c>
      <c r="C13" s="273">
        <v>7404</v>
      </c>
      <c r="D13" s="84">
        <v>13612</v>
      </c>
      <c r="E13" s="350">
        <v>7321</v>
      </c>
      <c r="F13" s="366">
        <f t="shared" si="0"/>
        <v>0.53783426388480748</v>
      </c>
      <c r="G13" s="390">
        <f t="shared" si="1"/>
        <v>0.98878984332793085</v>
      </c>
      <c r="H13" s="217"/>
    </row>
    <row r="14" spans="1:9" ht="18.75" x14ac:dyDescent="0.25">
      <c r="A14" s="82" t="s">
        <v>143</v>
      </c>
      <c r="B14" s="83" t="s">
        <v>104</v>
      </c>
      <c r="C14" s="273">
        <v>4430</v>
      </c>
      <c r="D14" s="84">
        <v>9479</v>
      </c>
      <c r="E14" s="350">
        <v>4679</v>
      </c>
      <c r="F14" s="391">
        <f t="shared" si="0"/>
        <v>0.4936174701972782</v>
      </c>
      <c r="G14" s="395">
        <f t="shared" si="1"/>
        <v>1.0562076749435665</v>
      </c>
      <c r="H14" s="217"/>
    </row>
    <row r="15" spans="1:9" ht="18.75" customHeight="1" thickBot="1" x14ac:dyDescent="0.3">
      <c r="A15" s="85" t="s">
        <v>102</v>
      </c>
      <c r="B15" s="86" t="s">
        <v>103</v>
      </c>
      <c r="C15" s="397">
        <v>97</v>
      </c>
      <c r="D15" s="87">
        <v>90</v>
      </c>
      <c r="E15" s="542">
        <v>75</v>
      </c>
      <c r="F15" s="394">
        <f t="shared" si="0"/>
        <v>0.83333333333333337</v>
      </c>
      <c r="G15" s="328">
        <f t="shared" si="1"/>
        <v>0.77319587628865982</v>
      </c>
      <c r="H15" s="217"/>
    </row>
    <row r="16" spans="1:9" ht="18.75" customHeight="1" x14ac:dyDescent="0.25">
      <c r="A16" s="296"/>
      <c r="B16" s="316"/>
      <c r="C16" s="316"/>
      <c r="D16" s="317"/>
      <c r="E16" s="317"/>
      <c r="F16" s="286"/>
      <c r="H16" s="217"/>
    </row>
    <row r="17" spans="1:9" ht="18.75" customHeight="1" x14ac:dyDescent="0.25">
      <c r="A17" s="290"/>
      <c r="B17" s="316"/>
      <c r="C17" s="316"/>
      <c r="D17" s="317"/>
      <c r="E17" s="317"/>
      <c r="F17" s="286"/>
      <c r="H17" s="217"/>
    </row>
    <row r="18" spans="1:9" x14ac:dyDescent="0.25">
      <c r="A18" s="290" t="s">
        <v>310</v>
      </c>
      <c r="B18" s="88"/>
      <c r="C18" s="88"/>
      <c r="D18" s="89"/>
      <c r="E18" s="89"/>
      <c r="H18" s="217"/>
    </row>
    <row r="19" spans="1:9" ht="18.75" customHeight="1" x14ac:dyDescent="0.25">
      <c r="A19" s="236"/>
      <c r="B19" s="90"/>
      <c r="C19" s="90"/>
    </row>
    <row r="20" spans="1:9" x14ac:dyDescent="0.25">
      <c r="A20" s="1"/>
      <c r="B20" s="90"/>
      <c r="C20" s="90"/>
    </row>
    <row r="21" spans="1:9" x14ac:dyDescent="0.25">
      <c r="B21" s="90"/>
      <c r="C21" s="90"/>
    </row>
    <row r="22" spans="1:9" x14ac:dyDescent="0.25">
      <c r="B22" s="90"/>
      <c r="C22" s="90"/>
      <c r="I22" s="282"/>
    </row>
    <row r="36" spans="2:2" x14ac:dyDescent="0.25">
      <c r="B36" s="8" t="s">
        <v>240</v>
      </c>
    </row>
  </sheetData>
  <mergeCells count="9">
    <mergeCell ref="A3:G3"/>
    <mergeCell ref="A4:G4"/>
    <mergeCell ref="G6:G7"/>
    <mergeCell ref="F6:F7"/>
    <mergeCell ref="A6:A7"/>
    <mergeCell ref="B6:B7"/>
    <mergeCell ref="D6:D7"/>
    <mergeCell ref="E6:E7"/>
    <mergeCell ref="C6:C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 xml:space="preserve">&amp;L&amp;10VASIVÍZ ZRt.&amp;R&amp;10 2016.szeptember 2.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>
    <pageSetUpPr fitToPage="1"/>
  </sheetPr>
  <dimension ref="A1:P38"/>
  <sheetViews>
    <sheetView tabSelected="1" zoomScale="85" zoomScaleNormal="85" workbookViewId="0">
      <selection activeCell="F21" sqref="F21"/>
    </sheetView>
  </sheetViews>
  <sheetFormatPr defaultRowHeight="15.75" x14ac:dyDescent="0.25"/>
  <cols>
    <col min="1" max="1" width="44.75" customWidth="1"/>
    <col min="2" max="2" width="10" customWidth="1"/>
    <col min="3" max="3" width="10.5" bestFit="1" customWidth="1"/>
    <col min="4" max="4" width="12.375" bestFit="1" customWidth="1"/>
    <col min="5" max="5" width="10.5" customWidth="1"/>
    <col min="6" max="6" width="12.375" bestFit="1" customWidth="1"/>
    <col min="7" max="7" width="9.75" style="8" customWidth="1"/>
    <col min="8" max="8" width="9.875" customWidth="1"/>
  </cols>
  <sheetData>
    <row r="1" spans="1:14" x14ac:dyDescent="0.25">
      <c r="A1" s="32"/>
      <c r="B1" s="32"/>
    </row>
    <row r="2" spans="1:14" s="34" customFormat="1" ht="20.25" x14ac:dyDescent="0.3">
      <c r="A2" s="695" t="s">
        <v>292</v>
      </c>
      <c r="B2" s="695"/>
      <c r="C2" s="695"/>
      <c r="D2" s="695"/>
      <c r="E2" s="695"/>
      <c r="F2" s="695"/>
      <c r="G2" s="695"/>
      <c r="H2" s="695"/>
    </row>
    <row r="3" spans="1:14" s="34" customFormat="1" ht="20.25" x14ac:dyDescent="0.3">
      <c r="A3" s="695" t="s">
        <v>322</v>
      </c>
      <c r="B3" s="695"/>
      <c r="C3" s="695"/>
      <c r="D3" s="695"/>
      <c r="E3" s="695"/>
      <c r="F3" s="695"/>
      <c r="G3" s="695"/>
      <c r="H3" s="695"/>
      <c r="L3" s="421"/>
    </row>
    <row r="4" spans="1:14" s="34" customFormat="1" ht="21" thickBot="1" x14ac:dyDescent="0.35">
      <c r="A4" s="33"/>
      <c r="B4" s="388"/>
      <c r="H4" s="253" t="s">
        <v>53</v>
      </c>
    </row>
    <row r="5" spans="1:14" s="34" customFormat="1" ht="32.25" customHeight="1" x14ac:dyDescent="0.25">
      <c r="A5" s="702" t="s">
        <v>54</v>
      </c>
      <c r="B5" s="709" t="s">
        <v>319</v>
      </c>
      <c r="C5" s="690" t="s">
        <v>258</v>
      </c>
      <c r="D5" s="706" t="s">
        <v>326</v>
      </c>
      <c r="E5" s="707"/>
      <c r="F5" s="708"/>
      <c r="G5" s="699" t="s">
        <v>291</v>
      </c>
      <c r="H5" s="697" t="s">
        <v>321</v>
      </c>
    </row>
    <row r="6" spans="1:14" ht="25.5" customHeight="1" thickBot="1" x14ac:dyDescent="0.3">
      <c r="A6" s="703"/>
      <c r="B6" s="710"/>
      <c r="C6" s="704"/>
      <c r="D6" s="630" t="str">
        <f>Bevétel!E5</f>
        <v>07.19.fkv.a.</v>
      </c>
      <c r="E6" s="343" t="str">
        <f>Bevétel!F5</f>
        <v>korrekció</v>
      </c>
      <c r="F6" s="343" t="str">
        <f>Bevétel!G5</f>
        <v>korrigált</v>
      </c>
      <c r="G6" s="700"/>
      <c r="H6" s="698"/>
      <c r="N6" s="35"/>
    </row>
    <row r="7" spans="1:14" x14ac:dyDescent="0.25">
      <c r="A7" s="330" t="s">
        <v>3</v>
      </c>
      <c r="B7" s="398">
        <v>3067203</v>
      </c>
      <c r="C7" s="331">
        <v>6889313</v>
      </c>
      <c r="D7" s="331">
        <v>2665491</v>
      </c>
      <c r="E7" s="344">
        <v>520062</v>
      </c>
      <c r="F7" s="558">
        <v>3185553</v>
      </c>
      <c r="G7" s="414">
        <f>IFERROR(F7/C7," ")</f>
        <v>0.46239051702252459</v>
      </c>
      <c r="H7" s="403">
        <f>IFERROR(F7/B7," ")</f>
        <v>1.0385856430109126</v>
      </c>
      <c r="I7" s="223"/>
      <c r="N7" s="35"/>
    </row>
    <row r="8" spans="1:14" x14ac:dyDescent="0.25">
      <c r="A8" s="147" t="s">
        <v>5</v>
      </c>
      <c r="B8" s="503">
        <v>10576</v>
      </c>
      <c r="C8" s="41">
        <v>15000</v>
      </c>
      <c r="D8" s="279">
        <v>3832</v>
      </c>
      <c r="E8" s="345">
        <v>0</v>
      </c>
      <c r="F8" s="279">
        <v>3832</v>
      </c>
      <c r="G8" s="420">
        <f t="shared" ref="G8:G16" si="0">IFERROR(F8/C8," ")</f>
        <v>0.25546666666666668</v>
      </c>
      <c r="H8" s="403">
        <f t="shared" ref="H8:H15" si="1">IFERROR(F8/B8," ")</f>
        <v>0.36232980332829046</v>
      </c>
      <c r="I8" s="223"/>
      <c r="N8" s="35"/>
    </row>
    <row r="9" spans="1:14" x14ac:dyDescent="0.25">
      <c r="A9" s="148" t="s">
        <v>55</v>
      </c>
      <c r="B9" s="422">
        <v>3077779</v>
      </c>
      <c r="C9" s="42">
        <v>6904313</v>
      </c>
      <c r="D9" s="280">
        <v>2669323</v>
      </c>
      <c r="E9" s="280">
        <v>520062</v>
      </c>
      <c r="F9" s="280">
        <v>3189385</v>
      </c>
      <c r="G9" s="415">
        <f t="shared" si="0"/>
        <v>0.46194096356871422</v>
      </c>
      <c r="H9" s="612">
        <f t="shared" si="1"/>
        <v>1.0362618628562998</v>
      </c>
      <c r="I9" s="223"/>
    </row>
    <row r="10" spans="1:14" s="34" customFormat="1" x14ac:dyDescent="0.25">
      <c r="A10" s="149" t="s">
        <v>165</v>
      </c>
      <c r="B10" s="399">
        <v>1334</v>
      </c>
      <c r="C10" s="228"/>
      <c r="D10" s="268">
        <v>2639</v>
      </c>
      <c r="E10" s="346">
        <v>0</v>
      </c>
      <c r="F10" s="346">
        <v>2639</v>
      </c>
      <c r="G10" s="417" t="str">
        <f t="shared" si="0"/>
        <v xml:space="preserve"> </v>
      </c>
      <c r="H10" s="614">
        <f t="shared" si="1"/>
        <v>1.9782608695652173</v>
      </c>
      <c r="I10" s="223"/>
    </row>
    <row r="11" spans="1:14" s="34" customFormat="1" x14ac:dyDescent="0.25">
      <c r="A11" s="149" t="s">
        <v>338</v>
      </c>
      <c r="B11" s="399">
        <v>6546</v>
      </c>
      <c r="C11" s="268">
        <v>-1799</v>
      </c>
      <c r="D11" s="421"/>
      <c r="E11" s="346">
        <v>4260</v>
      </c>
      <c r="F11" s="346">
        <v>4260</v>
      </c>
      <c r="G11" s="416">
        <f t="shared" si="0"/>
        <v>-2.367982212340189</v>
      </c>
      <c r="H11" s="614">
        <f t="shared" si="1"/>
        <v>0.65077910174152154</v>
      </c>
      <c r="I11" s="223"/>
    </row>
    <row r="12" spans="1:14" s="34" customFormat="1" x14ac:dyDescent="0.25">
      <c r="A12" s="329" t="s">
        <v>264</v>
      </c>
      <c r="B12" s="400"/>
      <c r="C12" s="268"/>
      <c r="D12" s="268">
        <v>-18438</v>
      </c>
      <c r="E12" s="346">
        <v>0</v>
      </c>
      <c r="F12" s="346">
        <v>-18438</v>
      </c>
      <c r="G12" s="416" t="str">
        <f t="shared" si="0"/>
        <v xml:space="preserve"> </v>
      </c>
      <c r="H12" s="403" t="str">
        <f t="shared" si="1"/>
        <v xml:space="preserve"> </v>
      </c>
      <c r="I12" s="223"/>
    </row>
    <row r="13" spans="1:14" s="34" customFormat="1" ht="31.5" x14ac:dyDescent="0.25">
      <c r="A13" s="231" t="s">
        <v>227</v>
      </c>
      <c r="B13" s="401">
        <v>0</v>
      </c>
      <c r="C13" s="268">
        <v>33000</v>
      </c>
      <c r="D13" s="268">
        <v>24753</v>
      </c>
      <c r="E13" s="346">
        <v>0</v>
      </c>
      <c r="F13" s="346">
        <v>24753</v>
      </c>
      <c r="G13" s="416">
        <f t="shared" si="0"/>
        <v>0.75009090909090914</v>
      </c>
      <c r="H13" s="403" t="str">
        <f t="shared" si="1"/>
        <v xml:space="preserve"> </v>
      </c>
      <c r="I13" s="223"/>
    </row>
    <row r="14" spans="1:14" s="34" customFormat="1" x14ac:dyDescent="0.25">
      <c r="A14" s="149" t="s">
        <v>337</v>
      </c>
      <c r="B14" s="399">
        <v>-21452</v>
      </c>
      <c r="C14" s="268">
        <v>-13991</v>
      </c>
      <c r="D14" s="268">
        <v>0</v>
      </c>
      <c r="E14" s="346">
        <v>61454</v>
      </c>
      <c r="F14" s="346">
        <v>61454</v>
      </c>
      <c r="G14" s="416">
        <f t="shared" si="0"/>
        <v>-4.3923951111428776</v>
      </c>
      <c r="H14" s="613">
        <f t="shared" si="1"/>
        <v>-2.8647212381129963</v>
      </c>
      <c r="I14" s="223"/>
    </row>
    <row r="15" spans="1:14" s="34" customFormat="1" ht="16.5" thickBot="1" x14ac:dyDescent="0.3">
      <c r="A15" s="332" t="s">
        <v>256</v>
      </c>
      <c r="B15" s="402">
        <v>0</v>
      </c>
      <c r="C15" s="333"/>
      <c r="D15" s="540">
        <v>0</v>
      </c>
      <c r="E15" s="541">
        <v>0</v>
      </c>
      <c r="F15" s="346">
        <v>0</v>
      </c>
      <c r="G15" s="419" t="str">
        <f t="shared" si="0"/>
        <v xml:space="preserve"> </v>
      </c>
      <c r="H15" s="403" t="str">
        <f t="shared" si="1"/>
        <v xml:space="preserve"> </v>
      </c>
      <c r="I15" s="223"/>
    </row>
    <row r="16" spans="1:14" ht="22.5" customHeight="1" thickBot="1" x14ac:dyDescent="0.3">
      <c r="A16" s="150" t="s">
        <v>56</v>
      </c>
      <c r="B16" s="502">
        <v>3064207</v>
      </c>
      <c r="C16" s="151">
        <v>6921523</v>
      </c>
      <c r="D16" s="281">
        <v>2678277</v>
      </c>
      <c r="E16" s="281">
        <v>585776</v>
      </c>
      <c r="F16" s="281">
        <v>3264053</v>
      </c>
      <c r="G16" s="418">
        <f t="shared" si="0"/>
        <v>0.47158017101149557</v>
      </c>
      <c r="H16" s="615">
        <f>IFERROR(F16/B16," ")</f>
        <v>1.0652194841928107</v>
      </c>
      <c r="I16" s="223"/>
    </row>
    <row r="17" spans="1:16" s="35" customFormat="1" ht="18.75" customHeight="1" x14ac:dyDescent="0.25">
      <c r="A17" s="30"/>
      <c r="B17" s="30"/>
      <c r="F17" s="501"/>
      <c r="G17" s="282"/>
      <c r="J17" s="501"/>
    </row>
    <row r="18" spans="1:16" s="35" customFormat="1" x14ac:dyDescent="0.25">
      <c r="A18" s="36"/>
      <c r="B18" s="36"/>
      <c r="G18" s="282"/>
      <c r="J18" s="501"/>
    </row>
    <row r="19" spans="1:16" x14ac:dyDescent="0.25">
      <c r="A19" s="37"/>
      <c r="B19" s="37"/>
      <c r="P19" t="s">
        <v>261</v>
      </c>
    </row>
    <row r="20" spans="1:16" s="34" customFormat="1" ht="20.25" x14ac:dyDescent="0.3">
      <c r="A20" s="696" t="s">
        <v>293</v>
      </c>
      <c r="B20" s="696"/>
      <c r="C20" s="696"/>
      <c r="D20" s="696"/>
      <c r="E20" s="696"/>
      <c r="F20" s="696"/>
      <c r="G20" s="696"/>
      <c r="H20" s="696"/>
    </row>
    <row r="21" spans="1:16" s="34" customFormat="1" ht="20.25" x14ac:dyDescent="0.3">
      <c r="A21" s="695" t="str">
        <f>A3</f>
        <v>2016. I. félév</v>
      </c>
      <c r="B21" s="695"/>
      <c r="C21" s="695"/>
      <c r="D21" s="695"/>
      <c r="E21" s="695"/>
      <c r="F21" s="695"/>
      <c r="G21" s="695"/>
      <c r="H21" s="695"/>
    </row>
    <row r="22" spans="1:16" s="34" customFormat="1" ht="21" thickBot="1" x14ac:dyDescent="0.35">
      <c r="A22" s="33"/>
      <c r="B22" s="388"/>
      <c r="C22" s="33"/>
      <c r="D22" s="301"/>
      <c r="E22" s="338"/>
      <c r="F22" s="338"/>
      <c r="H22" s="253" t="s">
        <v>53</v>
      </c>
    </row>
    <row r="23" spans="1:16" s="34" customFormat="1" ht="32.25" customHeight="1" x14ac:dyDescent="0.25">
      <c r="A23" s="702" t="s">
        <v>54</v>
      </c>
      <c r="B23" s="711" t="str">
        <f>B5</f>
        <v>2015. I.félév tény</v>
      </c>
      <c r="C23" s="690" t="str">
        <f>C5</f>
        <v>2016. évi terv</v>
      </c>
      <c r="D23" s="690" t="str">
        <f>D5</f>
        <v>2016. I. félév
tény</v>
      </c>
      <c r="E23" s="690"/>
      <c r="F23" s="690"/>
      <c r="G23" s="690" t="str">
        <f>G5</f>
        <v>Index
tény/
terv</v>
      </c>
      <c r="H23" s="697" t="s">
        <v>321</v>
      </c>
    </row>
    <row r="24" spans="1:16" ht="30" customHeight="1" thickBot="1" x14ac:dyDescent="0.3">
      <c r="A24" s="705"/>
      <c r="B24" s="712"/>
      <c r="C24" s="701"/>
      <c r="D24" s="629" t="str">
        <f>D6</f>
        <v>07.19.fkv.a.</v>
      </c>
      <c r="E24" s="629" t="str">
        <f t="shared" ref="E24:F24" si="2">E6</f>
        <v>korrekció</v>
      </c>
      <c r="F24" s="629" t="str">
        <f t="shared" si="2"/>
        <v>korrigált</v>
      </c>
      <c r="G24" s="701"/>
      <c r="H24" s="698"/>
    </row>
    <row r="25" spans="1:16" ht="16.5" customHeight="1" x14ac:dyDescent="0.25">
      <c r="A25" s="153" t="s">
        <v>56</v>
      </c>
      <c r="B25" s="216">
        <v>3064207</v>
      </c>
      <c r="C25" s="216">
        <v>6921523</v>
      </c>
      <c r="D25" s="216">
        <v>2678277</v>
      </c>
      <c r="E25" s="216">
        <v>585776</v>
      </c>
      <c r="F25" s="216">
        <v>3264053</v>
      </c>
      <c r="G25" s="574">
        <f>IFERROR(F25/C25," ")</f>
        <v>0.47158017101149557</v>
      </c>
      <c r="H25" s="575">
        <f>IFERROR(F25/B25," ")</f>
        <v>1.0652194841928107</v>
      </c>
      <c r="I25" s="223"/>
    </row>
    <row r="26" spans="1:16" x14ac:dyDescent="0.25">
      <c r="A26" s="147" t="s">
        <v>12</v>
      </c>
      <c r="B26" s="283">
        <v>33288</v>
      </c>
      <c r="C26" s="283">
        <v>156962</v>
      </c>
      <c r="D26" s="283">
        <v>59522</v>
      </c>
      <c r="E26" s="348">
        <v>0</v>
      </c>
      <c r="F26" s="348">
        <v>59522</v>
      </c>
      <c r="G26" s="405">
        <f t="shared" ref="G26:G35" si="3">IFERROR(F26/C26," ")</f>
        <v>0.3792128030988392</v>
      </c>
      <c r="H26" s="335">
        <f t="shared" ref="H26:H35" si="4">IFERROR(F26/B26," ")</f>
        <v>1.7880918048546022</v>
      </c>
      <c r="I26" s="223"/>
    </row>
    <row r="27" spans="1:16" ht="16.5" thickBot="1" x14ac:dyDescent="0.3">
      <c r="A27" s="6" t="s">
        <v>57</v>
      </c>
      <c r="B27" s="161">
        <v>3200037</v>
      </c>
      <c r="C27" s="161">
        <v>7208810</v>
      </c>
      <c r="D27" s="161">
        <v>2705114</v>
      </c>
      <c r="E27" s="349">
        <v>729029</v>
      </c>
      <c r="F27" s="349">
        <v>3434143</v>
      </c>
      <c r="G27" s="404">
        <f t="shared" si="3"/>
        <v>0.47638139998141166</v>
      </c>
      <c r="H27" s="506">
        <f t="shared" si="4"/>
        <v>1.0731572791189601</v>
      </c>
      <c r="I27" s="223"/>
    </row>
    <row r="28" spans="1:16" ht="16.5" thickBot="1" x14ac:dyDescent="0.3">
      <c r="A28" s="156" t="s">
        <v>262</v>
      </c>
      <c r="B28" s="284">
        <v>-102542</v>
      </c>
      <c r="C28" s="284">
        <v>-130325</v>
      </c>
      <c r="D28" s="284">
        <v>32685</v>
      </c>
      <c r="E28" s="284">
        <v>-143253</v>
      </c>
      <c r="F28" s="284">
        <v>-110568</v>
      </c>
      <c r="G28" s="406">
        <f t="shared" si="3"/>
        <v>0.84840207174371762</v>
      </c>
      <c r="H28" s="616">
        <f t="shared" si="4"/>
        <v>1.0782703672641454</v>
      </c>
      <c r="I28" s="223"/>
    </row>
    <row r="29" spans="1:16" x14ac:dyDescent="0.25">
      <c r="A29" s="155" t="s">
        <v>58</v>
      </c>
      <c r="B29" s="216">
        <v>6264</v>
      </c>
      <c r="C29" s="216">
        <v>12000</v>
      </c>
      <c r="D29" s="216">
        <v>2973</v>
      </c>
      <c r="E29" s="347">
        <v>0</v>
      </c>
      <c r="F29" s="347">
        <v>2973</v>
      </c>
      <c r="G29" s="407">
        <f t="shared" si="3"/>
        <v>0.24775</v>
      </c>
      <c r="H29" s="504">
        <f t="shared" si="4"/>
        <v>0.4746168582375479</v>
      </c>
      <c r="I29" s="223"/>
    </row>
    <row r="30" spans="1:16" s="39" customFormat="1" x14ac:dyDescent="0.25">
      <c r="A30" s="152" t="s">
        <v>13</v>
      </c>
      <c r="B30" s="84">
        <v>1048</v>
      </c>
      <c r="C30" s="84">
        <v>10000</v>
      </c>
      <c r="D30" s="84">
        <v>273</v>
      </c>
      <c r="E30" s="350">
        <v>0</v>
      </c>
      <c r="F30" s="350">
        <v>273</v>
      </c>
      <c r="G30" s="409">
        <f t="shared" si="3"/>
        <v>2.7300000000000001E-2</v>
      </c>
      <c r="H30" s="335">
        <f t="shared" si="4"/>
        <v>0.26049618320610685</v>
      </c>
      <c r="I30" s="223"/>
    </row>
    <row r="31" spans="1:16" s="39" customFormat="1" ht="16.5" thickBot="1" x14ac:dyDescent="0.3">
      <c r="A31" s="154" t="s">
        <v>59</v>
      </c>
      <c r="B31" s="285">
        <v>5216</v>
      </c>
      <c r="C31" s="285">
        <v>2000</v>
      </c>
      <c r="D31" s="285">
        <v>2700</v>
      </c>
      <c r="E31" s="285">
        <v>0</v>
      </c>
      <c r="F31" s="285">
        <v>2700</v>
      </c>
      <c r="G31" s="410">
        <f t="shared" si="3"/>
        <v>1.35</v>
      </c>
      <c r="H31" s="618">
        <f t="shared" si="4"/>
        <v>0.5176380368098159</v>
      </c>
      <c r="I31" s="223"/>
    </row>
    <row r="32" spans="1:16" s="39" customFormat="1" ht="16.5" thickBot="1" x14ac:dyDescent="0.3">
      <c r="A32" s="313" t="s">
        <v>186</v>
      </c>
      <c r="B32" s="271">
        <v>-97326</v>
      </c>
      <c r="C32" s="271">
        <v>-128325</v>
      </c>
      <c r="D32" s="271">
        <v>35385</v>
      </c>
      <c r="E32" s="271">
        <v>-143253</v>
      </c>
      <c r="F32" s="271">
        <v>-107868</v>
      </c>
      <c r="G32" s="412">
        <f t="shared" si="3"/>
        <v>0.84058445353594391</v>
      </c>
      <c r="H32" s="616">
        <f t="shared" si="4"/>
        <v>1.108316380001233</v>
      </c>
      <c r="I32" s="223"/>
    </row>
    <row r="33" spans="1:9" ht="16.5" thickBot="1" x14ac:dyDescent="0.3">
      <c r="A33" s="304" t="s">
        <v>60</v>
      </c>
      <c r="B33" s="312">
        <v>-97326</v>
      </c>
      <c r="C33" s="312">
        <v>-128325</v>
      </c>
      <c r="D33" s="312">
        <v>35385</v>
      </c>
      <c r="E33" s="312">
        <v>-143253</v>
      </c>
      <c r="F33" s="312">
        <v>-107868</v>
      </c>
      <c r="G33" s="411">
        <f>IFERROR(F33/C33," ")</f>
        <v>0.84058445353594391</v>
      </c>
      <c r="H33" s="616">
        <f t="shared" si="4"/>
        <v>1.108316380001233</v>
      </c>
      <c r="I33" s="223" t="s">
        <v>261</v>
      </c>
    </row>
    <row r="34" spans="1:9" s="40" customFormat="1" ht="16.5" thickBot="1" x14ac:dyDescent="0.3">
      <c r="A34" s="269" t="s">
        <v>254</v>
      </c>
      <c r="B34" s="270"/>
      <c r="C34" s="270"/>
      <c r="D34" s="270"/>
      <c r="E34" s="351"/>
      <c r="F34" s="351"/>
      <c r="G34" s="393" t="str">
        <f t="shared" si="3"/>
        <v xml:space="preserve"> </v>
      </c>
      <c r="H34" s="408" t="str">
        <f t="shared" si="4"/>
        <v xml:space="preserve"> </v>
      </c>
      <c r="I34" s="223"/>
    </row>
    <row r="35" spans="1:9" s="40" customFormat="1" ht="16.5" thickBot="1" x14ac:dyDescent="0.3">
      <c r="A35" s="291" t="s">
        <v>263</v>
      </c>
      <c r="B35" s="292"/>
      <c r="C35" s="292"/>
      <c r="D35" s="292"/>
      <c r="E35" s="352"/>
      <c r="F35" s="352"/>
      <c r="G35" s="413" t="str">
        <f t="shared" si="3"/>
        <v xml:space="preserve"> </v>
      </c>
      <c r="H35" s="617" t="str">
        <f t="shared" si="4"/>
        <v xml:space="preserve"> </v>
      </c>
    </row>
    <row r="36" spans="1:9" x14ac:dyDescent="0.25">
      <c r="D36" s="217"/>
      <c r="E36" s="223"/>
      <c r="F36" s="223"/>
      <c r="H36" s="505"/>
    </row>
    <row r="37" spans="1:9" x14ac:dyDescent="0.25">
      <c r="A37" s="290" t="s">
        <v>315</v>
      </c>
      <c r="B37" s="290"/>
      <c r="D37" s="223"/>
      <c r="E37" s="223"/>
      <c r="F37" s="507"/>
    </row>
    <row r="38" spans="1:9" x14ac:dyDescent="0.25">
      <c r="A38" s="290"/>
      <c r="B38" s="290"/>
      <c r="F38" s="223"/>
    </row>
  </sheetData>
  <mergeCells count="16">
    <mergeCell ref="A2:H2"/>
    <mergeCell ref="A3:H3"/>
    <mergeCell ref="A21:H21"/>
    <mergeCell ref="A20:H20"/>
    <mergeCell ref="H23:H24"/>
    <mergeCell ref="H5:H6"/>
    <mergeCell ref="G5:G6"/>
    <mergeCell ref="G23:G24"/>
    <mergeCell ref="A5:A6"/>
    <mergeCell ref="C5:C6"/>
    <mergeCell ref="A23:A24"/>
    <mergeCell ref="C23:C24"/>
    <mergeCell ref="D5:F5"/>
    <mergeCell ref="D23:F23"/>
    <mergeCell ref="B5:B6"/>
    <mergeCell ref="B23:B24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6" orientation="portrait" r:id="rId1"/>
  <headerFooter alignWithMargins="0">
    <oddHeader xml:space="preserve">&amp;L&amp;10VASIVÍZ ZRt.&amp;R&amp;10 2016. szeptember 2.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>
    <pageSetUpPr fitToPage="1"/>
  </sheetPr>
  <dimension ref="A1:K35"/>
  <sheetViews>
    <sheetView tabSelected="1" topLeftCell="B1" zoomScaleNormal="100" workbookViewId="0">
      <selection activeCell="F21" sqref="F21"/>
    </sheetView>
  </sheetViews>
  <sheetFormatPr defaultRowHeight="15.75" x14ac:dyDescent="0.25"/>
  <cols>
    <col min="1" max="1" width="7.375" style="8" hidden="1" customWidth="1"/>
    <col min="2" max="2" width="43.375" style="8" customWidth="1"/>
    <col min="3" max="3" width="12.75" style="8" customWidth="1"/>
    <col min="4" max="4" width="12.375" style="8" bestFit="1" customWidth="1"/>
    <col min="5" max="5" width="11.375" style="8" bestFit="1" customWidth="1"/>
    <col min="6" max="7" width="10.625" style="8" customWidth="1"/>
    <col min="8" max="8" width="9.125" style="8" bestFit="1" customWidth="1"/>
    <col min="9" max="10" width="9" style="8"/>
    <col min="11" max="11" width="9.625" style="8" bestFit="1" customWidth="1"/>
    <col min="12" max="16384" width="9" style="8"/>
  </cols>
  <sheetData>
    <row r="1" spans="1:11" s="15" customFormat="1" ht="20.25" x14ac:dyDescent="0.3">
      <c r="B1" s="716" t="s">
        <v>294</v>
      </c>
      <c r="C1" s="716"/>
      <c r="D1" s="716"/>
      <c r="E1" s="716"/>
      <c r="F1" s="716"/>
      <c r="G1" s="716"/>
      <c r="H1" s="716"/>
      <c r="I1" s="716"/>
    </row>
    <row r="2" spans="1:11" s="15" customFormat="1" ht="20.25" x14ac:dyDescent="0.3">
      <c r="B2" s="717" t="str">
        <f>'Term.ért. és eredmény'!A3</f>
        <v>2016. I. félév</v>
      </c>
      <c r="C2" s="717"/>
      <c r="D2" s="717"/>
      <c r="E2" s="717"/>
      <c r="F2" s="717"/>
      <c r="G2" s="717"/>
      <c r="H2" s="717"/>
      <c r="I2" s="717"/>
    </row>
    <row r="3" spans="1:11" s="15" customFormat="1" ht="21" thickBot="1" x14ac:dyDescent="0.35">
      <c r="B3" s="238"/>
      <c r="C3" s="423"/>
      <c r="D3" s="237"/>
      <c r="E3" s="302"/>
      <c r="F3" s="339"/>
      <c r="G3" s="339"/>
      <c r="I3" s="254" t="s">
        <v>53</v>
      </c>
    </row>
    <row r="4" spans="1:11" ht="32.25" customHeight="1" x14ac:dyDescent="0.25">
      <c r="A4" s="713" t="s">
        <v>335</v>
      </c>
      <c r="B4" s="718" t="s">
        <v>0</v>
      </c>
      <c r="C4" s="724" t="s">
        <v>345</v>
      </c>
      <c r="D4" s="690" t="str">
        <f>'Term.ért. és eredmény'!C5</f>
        <v>2016. évi terv</v>
      </c>
      <c r="E4" s="721" t="s">
        <v>336</v>
      </c>
      <c r="F4" s="722"/>
      <c r="G4" s="723"/>
      <c r="H4" s="686" t="s">
        <v>290</v>
      </c>
      <c r="I4" s="714" t="s">
        <v>321</v>
      </c>
      <c r="K4" s="282"/>
    </row>
    <row r="5" spans="1:11" ht="21.75" customHeight="1" thickBot="1" x14ac:dyDescent="0.3">
      <c r="A5" s="713"/>
      <c r="B5" s="719"/>
      <c r="C5" s="725"/>
      <c r="D5" s="701"/>
      <c r="E5" s="632" t="s">
        <v>340</v>
      </c>
      <c r="F5" s="633" t="s">
        <v>306</v>
      </c>
      <c r="G5" s="633" t="s">
        <v>307</v>
      </c>
      <c r="H5" s="720"/>
      <c r="I5" s="715"/>
    </row>
    <row r="6" spans="1:11" x14ac:dyDescent="0.25">
      <c r="A6" s="8">
        <v>9111</v>
      </c>
      <c r="B6" s="16" t="s">
        <v>14</v>
      </c>
      <c r="C6" s="17">
        <v>1370835</v>
      </c>
      <c r="D6" s="17">
        <v>2829400</v>
      </c>
      <c r="E6" s="17">
        <v>1115418</v>
      </c>
      <c r="F6" s="340">
        <v>257526</v>
      </c>
      <c r="G6" s="340">
        <v>1372944</v>
      </c>
      <c r="H6" s="437">
        <f>IFERROR(G6/D6," ")</f>
        <v>0.4852421007987559</v>
      </c>
      <c r="I6" s="430">
        <f xml:space="preserve"> IFERROR(G6/C6," ")</f>
        <v>1.0015384783726706</v>
      </c>
      <c r="J6" s="217"/>
    </row>
    <row r="7" spans="1:11" x14ac:dyDescent="0.25">
      <c r="A7" s="8">
        <v>9112</v>
      </c>
      <c r="B7" s="7" t="s">
        <v>16</v>
      </c>
      <c r="C7" s="5">
        <v>1472875</v>
      </c>
      <c r="D7" s="5">
        <v>3100400</v>
      </c>
      <c r="E7" s="17">
        <v>1247014</v>
      </c>
      <c r="F7" s="5">
        <v>278986</v>
      </c>
      <c r="G7" s="340">
        <v>1526000</v>
      </c>
      <c r="H7" s="366">
        <f t="shared" ref="H7:H25" si="0">IFERROR(G7/D7," ")</f>
        <v>0.49219455554122049</v>
      </c>
      <c r="I7" s="430">
        <f t="shared" ref="I7:I25" si="1" xml:space="preserve"> IFERROR(G7/C7," ")</f>
        <v>1.0360689128405329</v>
      </c>
      <c r="J7" s="217"/>
    </row>
    <row r="8" spans="1:11" s="634" customFormat="1" x14ac:dyDescent="0.25">
      <c r="A8" s="634">
        <v>911</v>
      </c>
      <c r="B8" s="635" t="s">
        <v>153</v>
      </c>
      <c r="C8" s="636">
        <v>2843710</v>
      </c>
      <c r="D8" s="636">
        <v>5929800</v>
      </c>
      <c r="E8" s="636">
        <v>2362432</v>
      </c>
      <c r="F8" s="637">
        <v>536512</v>
      </c>
      <c r="G8" s="636">
        <v>2898944</v>
      </c>
      <c r="H8" s="638">
        <f t="shared" si="0"/>
        <v>0.48887719653276668</v>
      </c>
      <c r="I8" s="619">
        <f t="shared" si="1"/>
        <v>1.0194232182606524</v>
      </c>
      <c r="J8" s="639"/>
    </row>
    <row r="9" spans="1:11" x14ac:dyDescent="0.25">
      <c r="A9" s="282">
        <v>9123</v>
      </c>
      <c r="B9" s="7" t="s">
        <v>15</v>
      </c>
      <c r="C9" s="5">
        <v>1151</v>
      </c>
      <c r="D9" s="5">
        <v>5000</v>
      </c>
      <c r="E9" s="17">
        <v>1943</v>
      </c>
      <c r="F9" s="536">
        <v>0</v>
      </c>
      <c r="G9" s="340">
        <v>1943</v>
      </c>
      <c r="H9" s="366">
        <f t="shared" si="0"/>
        <v>0.3886</v>
      </c>
      <c r="I9" s="430">
        <f t="shared" si="1"/>
        <v>1.6880973066898348</v>
      </c>
      <c r="J9" s="217"/>
    </row>
    <row r="10" spans="1:11" x14ac:dyDescent="0.25">
      <c r="A10" s="282">
        <v>9121</v>
      </c>
      <c r="B10" s="7" t="s">
        <v>176</v>
      </c>
      <c r="C10" s="5">
        <v>59824</v>
      </c>
      <c r="D10" s="5">
        <v>44078</v>
      </c>
      <c r="E10" s="5">
        <v>40589</v>
      </c>
      <c r="F10" s="5">
        <v>0</v>
      </c>
      <c r="G10" s="340">
        <v>40589</v>
      </c>
      <c r="H10" s="366">
        <f t="shared" si="0"/>
        <v>0.92084486591950632</v>
      </c>
      <c r="I10" s="430">
        <f t="shared" si="1"/>
        <v>0.67847352233217439</v>
      </c>
      <c r="J10" s="217"/>
    </row>
    <row r="11" spans="1:11" x14ac:dyDescent="0.25">
      <c r="A11" s="8">
        <v>9122</v>
      </c>
      <c r="B11" s="7" t="s">
        <v>17</v>
      </c>
      <c r="C11" s="5">
        <v>101684</v>
      </c>
      <c r="D11" s="5">
        <v>792835</v>
      </c>
      <c r="E11" s="17">
        <v>183069</v>
      </c>
      <c r="F11" s="5">
        <v>0</v>
      </c>
      <c r="G11" s="340">
        <v>183069</v>
      </c>
      <c r="H11" s="366">
        <f t="shared" si="0"/>
        <v>0.23090428651610992</v>
      </c>
      <c r="I11" s="430">
        <f t="shared" si="1"/>
        <v>1.8003717399000827</v>
      </c>
      <c r="J11" s="217"/>
    </row>
    <row r="12" spans="1:11" s="1" customFormat="1" x14ac:dyDescent="0.25">
      <c r="B12" s="159" t="s">
        <v>146</v>
      </c>
      <c r="C12" s="160">
        <v>35633</v>
      </c>
      <c r="D12" s="160">
        <v>760140</v>
      </c>
      <c r="E12" s="160">
        <v>109659</v>
      </c>
      <c r="F12" s="160">
        <v>0</v>
      </c>
      <c r="G12" s="640">
        <v>109659</v>
      </c>
      <c r="H12" s="438">
        <f t="shared" si="0"/>
        <v>0.14426158339253295</v>
      </c>
      <c r="I12" s="621">
        <f t="shared" si="1"/>
        <v>3.0774562905172171</v>
      </c>
      <c r="J12" s="217"/>
    </row>
    <row r="13" spans="1:11" s="1" customFormat="1" x14ac:dyDescent="0.25">
      <c r="B13" s="159" t="s">
        <v>147</v>
      </c>
      <c r="C13" s="160">
        <v>66051</v>
      </c>
      <c r="D13" s="160">
        <v>32695</v>
      </c>
      <c r="E13" s="160">
        <v>73410</v>
      </c>
      <c r="F13" s="537">
        <v>0</v>
      </c>
      <c r="G13" s="640">
        <v>73410</v>
      </c>
      <c r="H13" s="438">
        <f t="shared" si="0"/>
        <v>2.2452974460926747</v>
      </c>
      <c r="I13" s="621">
        <f t="shared" si="1"/>
        <v>1.1114139074351637</v>
      </c>
      <c r="J13" s="217"/>
    </row>
    <row r="14" spans="1:11" x14ac:dyDescent="0.25">
      <c r="A14" s="8">
        <v>9124</v>
      </c>
      <c r="B14" s="7" t="s">
        <v>166</v>
      </c>
      <c r="C14" s="5">
        <v>29311</v>
      </c>
      <c r="D14" s="5">
        <v>54100</v>
      </c>
      <c r="E14" s="5">
        <v>28125</v>
      </c>
      <c r="F14" s="5">
        <v>923</v>
      </c>
      <c r="G14" s="340">
        <v>29048</v>
      </c>
      <c r="H14" s="366">
        <f t="shared" si="0"/>
        <v>0.53693160813308682</v>
      </c>
      <c r="I14" s="430">
        <f t="shared" si="1"/>
        <v>0.99102725939067249</v>
      </c>
      <c r="J14" s="217"/>
    </row>
    <row r="15" spans="1:11" x14ac:dyDescent="0.25">
      <c r="A15" s="8">
        <v>9125</v>
      </c>
      <c r="B15" s="7" t="s">
        <v>141</v>
      </c>
      <c r="C15" s="5">
        <v>31523</v>
      </c>
      <c r="D15" s="5">
        <v>63500</v>
      </c>
      <c r="E15" s="5">
        <v>49333</v>
      </c>
      <c r="F15" s="5">
        <v>-17373</v>
      </c>
      <c r="G15" s="340">
        <v>31960</v>
      </c>
      <c r="H15" s="366">
        <f t="shared" si="0"/>
        <v>0.50330708661417323</v>
      </c>
      <c r="I15" s="430">
        <f t="shared" si="1"/>
        <v>1.0138628937601117</v>
      </c>
      <c r="J15" s="217"/>
    </row>
    <row r="16" spans="1:11" s="634" customFormat="1" ht="18.75" customHeight="1" x14ac:dyDescent="0.25">
      <c r="A16" s="634">
        <v>912</v>
      </c>
      <c r="B16" s="635" t="s">
        <v>154</v>
      </c>
      <c r="C16" s="641">
        <v>223493</v>
      </c>
      <c r="D16" s="641">
        <v>959513</v>
      </c>
      <c r="E16" s="641">
        <v>303059</v>
      </c>
      <c r="F16" s="641">
        <v>-16450</v>
      </c>
      <c r="G16" s="508">
        <v>286609</v>
      </c>
      <c r="H16" s="642">
        <f t="shared" si="0"/>
        <v>0.29870257099174269</v>
      </c>
      <c r="I16" s="619">
        <f t="shared" si="1"/>
        <v>1.282407055254527</v>
      </c>
      <c r="J16" s="639"/>
    </row>
    <row r="17" spans="1:11" s="643" customFormat="1" x14ac:dyDescent="0.25">
      <c r="B17" s="644" t="s">
        <v>3</v>
      </c>
      <c r="C17" s="645">
        <v>3067203</v>
      </c>
      <c r="D17" s="645">
        <v>6889313</v>
      </c>
      <c r="E17" s="645">
        <v>2665491</v>
      </c>
      <c r="F17" s="645">
        <v>520062</v>
      </c>
      <c r="G17" s="645">
        <v>3185553</v>
      </c>
      <c r="H17" s="646">
        <f t="shared" si="0"/>
        <v>0.46239051702252459</v>
      </c>
      <c r="I17" s="620">
        <f t="shared" si="1"/>
        <v>1.0385856430109126</v>
      </c>
      <c r="J17" s="647"/>
      <c r="K17" s="647"/>
    </row>
    <row r="18" spans="1:11" s="643" customFormat="1" x14ac:dyDescent="0.25">
      <c r="A18" s="643">
        <v>93</v>
      </c>
      <c r="B18" s="644" t="s">
        <v>5</v>
      </c>
      <c r="C18" s="645">
        <v>10576</v>
      </c>
      <c r="D18" s="645">
        <v>15000</v>
      </c>
      <c r="E18" s="539">
        <v>3832</v>
      </c>
      <c r="F18" s="648">
        <v>0</v>
      </c>
      <c r="G18" s="509">
        <v>3832</v>
      </c>
      <c r="H18" s="646">
        <f t="shared" si="0"/>
        <v>0.25546666666666668</v>
      </c>
      <c r="I18" s="620">
        <f t="shared" si="1"/>
        <v>0.36232980332829046</v>
      </c>
      <c r="J18" s="647"/>
    </row>
    <row r="19" spans="1:11" s="643" customFormat="1" x14ac:dyDescent="0.25">
      <c r="A19" s="643">
        <v>96</v>
      </c>
      <c r="B19" s="644" t="s">
        <v>12</v>
      </c>
      <c r="C19" s="645">
        <v>33288</v>
      </c>
      <c r="D19" s="645">
        <v>156962</v>
      </c>
      <c r="E19" s="645">
        <v>59522</v>
      </c>
      <c r="F19" s="645">
        <v>0</v>
      </c>
      <c r="G19" s="645">
        <v>59522</v>
      </c>
      <c r="H19" s="646">
        <f t="shared" si="0"/>
        <v>0.3792128030988392</v>
      </c>
      <c r="I19" s="620">
        <f t="shared" si="1"/>
        <v>1.7880918048546022</v>
      </c>
      <c r="J19" s="647"/>
    </row>
    <row r="20" spans="1:11" s="649" customFormat="1" ht="12.75" x14ac:dyDescent="0.2">
      <c r="B20" s="159" t="s">
        <v>180</v>
      </c>
      <c r="C20" s="160">
        <v>0</v>
      </c>
      <c r="D20" s="160">
        <v>662</v>
      </c>
      <c r="E20" s="160">
        <v>0</v>
      </c>
      <c r="F20" s="160">
        <v>0</v>
      </c>
      <c r="G20" s="640">
        <v>0</v>
      </c>
      <c r="H20" s="438">
        <f t="shared" si="0"/>
        <v>0</v>
      </c>
      <c r="I20" s="650" t="str">
        <f t="shared" si="1"/>
        <v xml:space="preserve"> </v>
      </c>
      <c r="J20" s="192"/>
    </row>
    <row r="21" spans="1:11" s="649" customFormat="1" ht="13.5" thickBot="1" x14ac:dyDescent="0.25">
      <c r="B21" s="288" t="s">
        <v>276</v>
      </c>
      <c r="C21" s="434">
        <v>0</v>
      </c>
      <c r="D21" s="289">
        <v>80100</v>
      </c>
      <c r="E21" s="289">
        <v>0</v>
      </c>
      <c r="F21" s="289">
        <v>0</v>
      </c>
      <c r="G21" s="640">
        <v>0</v>
      </c>
      <c r="H21" s="439">
        <f t="shared" si="0"/>
        <v>0</v>
      </c>
      <c r="I21" s="651" t="str">
        <f t="shared" si="1"/>
        <v xml:space="preserve"> </v>
      </c>
      <c r="J21" s="192"/>
    </row>
    <row r="22" spans="1:11" s="19" customFormat="1" ht="16.5" thickBot="1" x14ac:dyDescent="0.3">
      <c r="B22" s="652" t="s">
        <v>18</v>
      </c>
      <c r="C22" s="653">
        <v>3111067</v>
      </c>
      <c r="D22" s="653">
        <v>7061275</v>
      </c>
      <c r="E22" s="653">
        <v>2728845</v>
      </c>
      <c r="F22" s="653">
        <v>520062</v>
      </c>
      <c r="G22" s="653">
        <v>3248907</v>
      </c>
      <c r="H22" s="654">
        <f t="shared" si="0"/>
        <v>0.46010203539729017</v>
      </c>
      <c r="I22" s="655">
        <f t="shared" si="1"/>
        <v>1.0443063424863559</v>
      </c>
      <c r="J22" s="217"/>
    </row>
    <row r="23" spans="1:11" s="18" customFormat="1" ht="16.5" thickBot="1" x14ac:dyDescent="0.3">
      <c r="B23" s="657" t="s">
        <v>19</v>
      </c>
      <c r="C23" s="658">
        <v>6264</v>
      </c>
      <c r="D23" s="658">
        <v>12000</v>
      </c>
      <c r="E23" s="658">
        <v>2973</v>
      </c>
      <c r="F23" s="658">
        <v>0</v>
      </c>
      <c r="G23" s="658">
        <v>2973</v>
      </c>
      <c r="H23" s="659">
        <f t="shared" si="0"/>
        <v>0.24775</v>
      </c>
      <c r="I23" s="622">
        <f t="shared" si="1"/>
        <v>0.4746168582375479</v>
      </c>
      <c r="J23" s="217"/>
    </row>
    <row r="24" spans="1:11" s="19" customFormat="1" ht="16.5" thickBot="1" x14ac:dyDescent="0.3">
      <c r="B24" s="652" t="s">
        <v>178</v>
      </c>
      <c r="C24" s="653">
        <v>3117331</v>
      </c>
      <c r="D24" s="653">
        <v>7073275</v>
      </c>
      <c r="E24" s="653">
        <v>2731818</v>
      </c>
      <c r="F24" s="653">
        <v>520062</v>
      </c>
      <c r="G24" s="653">
        <v>3251880</v>
      </c>
      <c r="H24" s="654">
        <f t="shared" si="0"/>
        <v>0.45974177449625525</v>
      </c>
      <c r="I24" s="656">
        <f t="shared" si="1"/>
        <v>1.0431616020242958</v>
      </c>
      <c r="J24" s="217"/>
    </row>
    <row r="25" spans="1:11" ht="34.5" customHeight="1" thickBot="1" x14ac:dyDescent="0.3">
      <c r="B25" s="660" t="s">
        <v>20</v>
      </c>
      <c r="C25" s="661">
        <v>3117331</v>
      </c>
      <c r="D25" s="653">
        <v>7073275</v>
      </c>
      <c r="E25" s="653">
        <v>2731818</v>
      </c>
      <c r="F25" s="653">
        <v>520062</v>
      </c>
      <c r="G25" s="653">
        <v>3251880</v>
      </c>
      <c r="H25" s="654">
        <f t="shared" si="0"/>
        <v>0.45974177449625525</v>
      </c>
      <c r="I25" s="623">
        <f t="shared" si="1"/>
        <v>1.0431616020242958</v>
      </c>
      <c r="J25" s="217"/>
      <c r="K25" s="217"/>
    </row>
    <row r="26" spans="1:11" x14ac:dyDescent="0.25">
      <c r="B26" s="30"/>
      <c r="C26" s="30"/>
      <c r="E26" s="217"/>
    </row>
    <row r="27" spans="1:11" x14ac:dyDescent="0.25">
      <c r="B27" s="187" t="s">
        <v>316</v>
      </c>
      <c r="C27" s="187"/>
    </row>
    <row r="28" spans="1:11" x14ac:dyDescent="0.25">
      <c r="B28" s="187"/>
      <c r="C28" s="187"/>
    </row>
    <row r="30" spans="1:11" x14ac:dyDescent="0.25">
      <c r="F30" s="217"/>
    </row>
    <row r="35" spans="4:4" x14ac:dyDescent="0.25">
      <c r="D35" s="8" t="s">
        <v>240</v>
      </c>
    </row>
  </sheetData>
  <mergeCells count="9">
    <mergeCell ref="A4:A5"/>
    <mergeCell ref="I4:I5"/>
    <mergeCell ref="B1:I1"/>
    <mergeCell ref="B2:I2"/>
    <mergeCell ref="D4:D5"/>
    <mergeCell ref="B4:B5"/>
    <mergeCell ref="H4:H5"/>
    <mergeCell ref="E4:G4"/>
    <mergeCell ref="C4:C5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4" orientation="landscape" r:id="rId1"/>
  <headerFooter alignWithMargins="0">
    <oddHeader>&amp;L&amp;10VASIVÍZ ZRt.&amp;R&amp;10  2016. szeptember 2.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>
    <pageSetUpPr fitToPage="1"/>
  </sheetPr>
  <dimension ref="A1:W48"/>
  <sheetViews>
    <sheetView tabSelected="1" zoomScale="95" zoomScaleNormal="100" workbookViewId="0">
      <pane ySplit="5" topLeftCell="A24" activePane="bottomLeft" state="frozen"/>
      <selection activeCell="F21" sqref="F21"/>
      <selection pane="bottomLeft" activeCell="F21" sqref="F21"/>
    </sheetView>
  </sheetViews>
  <sheetFormatPr defaultRowHeight="15.75" x14ac:dyDescent="0.25"/>
  <cols>
    <col min="1" max="1" width="0.125" style="9" customWidth="1"/>
    <col min="2" max="2" width="5.125" style="9" bestFit="1" customWidth="1"/>
    <col min="3" max="3" width="43" style="9" bestFit="1" customWidth="1"/>
    <col min="4" max="4" width="9.625" style="10" customWidth="1"/>
    <col min="5" max="5" width="9.25" style="10" customWidth="1"/>
    <col min="6" max="6" width="9.375" style="22" bestFit="1" customWidth="1"/>
    <col min="7" max="7" width="8" style="22" customWidth="1"/>
    <col min="8" max="8" width="9.375" style="22" bestFit="1" customWidth="1"/>
    <col min="9" max="9" width="7.375" style="22" customWidth="1"/>
    <col min="10" max="10" width="9" style="22" bestFit="1" customWidth="1"/>
    <col min="11" max="11" width="9" style="22" customWidth="1"/>
    <col min="12" max="12" width="9.375" style="22" bestFit="1" customWidth="1"/>
    <col min="13" max="13" width="7.375" style="22" customWidth="1"/>
    <col min="14" max="14" width="10.75" style="250" bestFit="1" customWidth="1"/>
    <col min="15" max="15" width="10.75" style="9" customWidth="1"/>
    <col min="16" max="16384" width="9" style="9"/>
  </cols>
  <sheetData>
    <row r="1" spans="1:23" ht="20.25" x14ac:dyDescent="0.25">
      <c r="B1" s="728" t="s">
        <v>232</v>
      </c>
      <c r="C1" s="728"/>
      <c r="D1" s="728"/>
      <c r="E1" s="728"/>
      <c r="F1" s="728"/>
      <c r="G1" s="728"/>
      <c r="H1" s="728"/>
      <c r="I1" s="728"/>
      <c r="J1" s="728"/>
      <c r="K1" s="728"/>
      <c r="L1" s="728"/>
      <c r="M1" s="728"/>
      <c r="N1" s="728"/>
      <c r="O1" s="728"/>
    </row>
    <row r="2" spans="1:23" ht="20.25" x14ac:dyDescent="0.25">
      <c r="A2" s="512"/>
      <c r="B2" s="729" t="str">
        <f>'Term.ért. és eredmény'!A3</f>
        <v>2016. I. félév</v>
      </c>
      <c r="C2" s="729"/>
      <c r="D2" s="729"/>
      <c r="E2" s="729"/>
      <c r="F2" s="729"/>
      <c r="G2" s="729"/>
      <c r="H2" s="729"/>
      <c r="I2" s="729"/>
      <c r="J2" s="729"/>
      <c r="K2" s="729"/>
      <c r="L2" s="729"/>
      <c r="M2" s="729"/>
      <c r="N2" s="729"/>
      <c r="O2" s="729"/>
    </row>
    <row r="3" spans="1:23" s="267" customFormat="1" ht="16.5" thickBot="1" x14ac:dyDescent="0.3">
      <c r="B3" s="264"/>
      <c r="C3" s="265"/>
      <c r="D3" s="264"/>
      <c r="E3" s="264"/>
      <c r="F3" s="265"/>
      <c r="G3" s="265"/>
      <c r="H3" s="265"/>
      <c r="I3" s="265"/>
      <c r="J3" s="265"/>
      <c r="K3" s="265"/>
      <c r="L3" s="265"/>
      <c r="M3" s="265"/>
      <c r="O3" s="266" t="s">
        <v>53</v>
      </c>
    </row>
    <row r="4" spans="1:23" ht="37.5" customHeight="1" x14ac:dyDescent="0.25">
      <c r="A4" s="713" t="s">
        <v>335</v>
      </c>
      <c r="B4" s="732" t="s">
        <v>52</v>
      </c>
      <c r="C4" s="718" t="s">
        <v>0</v>
      </c>
      <c r="D4" s="734" t="s">
        <v>345</v>
      </c>
      <c r="E4" s="734"/>
      <c r="F4" s="734" t="str">
        <f>'Term.ért. és eredmény'!C5</f>
        <v>2016. évi terv</v>
      </c>
      <c r="G4" s="734"/>
      <c r="H4" s="690" t="s">
        <v>326</v>
      </c>
      <c r="I4" s="690"/>
      <c r="J4" s="690"/>
      <c r="K4" s="690"/>
      <c r="L4" s="690"/>
      <c r="M4" s="690"/>
      <c r="N4" s="730" t="str">
        <f>Bevétel!H4</f>
        <v>Index
tény/terv</v>
      </c>
      <c r="O4" s="726" t="str">
        <f>Bevétel!I4</f>
        <v>Index
2016/2015.
I.félév
tény/tény</v>
      </c>
    </row>
    <row r="5" spans="1:23" ht="27.75" customHeight="1" thickBot="1" x14ac:dyDescent="0.3">
      <c r="A5" s="713"/>
      <c r="B5" s="733"/>
      <c r="C5" s="719"/>
      <c r="D5" s="735"/>
      <c r="E5" s="735"/>
      <c r="F5" s="735"/>
      <c r="G5" s="735"/>
      <c r="H5" s="701" t="str">
        <f>Bevétel!E5</f>
        <v>07.19.fkv.a.</v>
      </c>
      <c r="I5" s="701"/>
      <c r="J5" s="701" t="str">
        <f>Bevétel!F5</f>
        <v>korrekció</v>
      </c>
      <c r="K5" s="701"/>
      <c r="L5" s="701" t="str">
        <f>Bevétel!G5</f>
        <v>korrigált</v>
      </c>
      <c r="M5" s="701"/>
      <c r="N5" s="731"/>
      <c r="O5" s="727"/>
    </row>
    <row r="6" spans="1:23" x14ac:dyDescent="0.25">
      <c r="A6" s="9">
        <v>511</v>
      </c>
      <c r="B6" s="583" t="s">
        <v>2</v>
      </c>
      <c r="C6" s="603" t="s">
        <v>21</v>
      </c>
      <c r="D6" s="2">
        <v>267141</v>
      </c>
      <c r="E6" s="2"/>
      <c r="F6" s="2">
        <v>719780</v>
      </c>
      <c r="G6" s="2"/>
      <c r="H6" s="604">
        <v>314340</v>
      </c>
      <c r="I6" s="513"/>
      <c r="J6" s="2">
        <v>0</v>
      </c>
      <c r="K6" s="2"/>
      <c r="L6" s="2">
        <v>314340</v>
      </c>
      <c r="M6" s="2"/>
      <c r="N6" s="315">
        <f>IFERROR(L6/F6," ")</f>
        <v>0.43671677457000752</v>
      </c>
      <c r="O6" s="605">
        <f>IFERROR(L6/D6," ")</f>
        <v>1.1766819769335295</v>
      </c>
      <c r="Q6" s="10"/>
      <c r="R6" s="10"/>
      <c r="S6" s="10"/>
      <c r="T6" s="10"/>
      <c r="U6" s="10"/>
      <c r="V6" s="10"/>
      <c r="W6" s="10"/>
    </row>
    <row r="7" spans="1:23" x14ac:dyDescent="0.25">
      <c r="A7" s="9">
        <v>512</v>
      </c>
      <c r="B7" s="584" t="s">
        <v>4</v>
      </c>
      <c r="C7" s="590" t="s">
        <v>22</v>
      </c>
      <c r="D7" s="3">
        <v>375950</v>
      </c>
      <c r="E7" s="3"/>
      <c r="F7" s="3">
        <v>728304</v>
      </c>
      <c r="G7" s="3"/>
      <c r="H7" s="514">
        <v>267919</v>
      </c>
      <c r="I7" s="514"/>
      <c r="J7" s="3">
        <v>94118</v>
      </c>
      <c r="K7" s="3"/>
      <c r="L7" s="3">
        <v>362037</v>
      </c>
      <c r="M7" s="3"/>
      <c r="N7" s="219">
        <f t="shared" ref="N7:N35" si="0">IFERROR(L7/F7," ")</f>
        <v>0.49709599288209322</v>
      </c>
      <c r="O7" s="591">
        <f>IFERROR(L7/D7," ")</f>
        <v>0.96299241920468148</v>
      </c>
      <c r="Q7" s="10"/>
      <c r="R7" s="10"/>
    </row>
    <row r="8" spans="1:23" x14ac:dyDescent="0.25">
      <c r="A8" s="9">
        <v>5121</v>
      </c>
      <c r="B8" s="584"/>
      <c r="C8" s="590" t="s">
        <v>155</v>
      </c>
      <c r="D8" s="3"/>
      <c r="E8" s="3">
        <v>263822</v>
      </c>
      <c r="F8" s="3"/>
      <c r="G8" s="3">
        <v>537163</v>
      </c>
      <c r="H8" s="514"/>
      <c r="I8" s="538">
        <v>186539</v>
      </c>
      <c r="J8" s="3"/>
      <c r="K8" s="3">
        <v>81276</v>
      </c>
      <c r="L8" s="3"/>
      <c r="M8" s="3">
        <v>267815</v>
      </c>
      <c r="N8" s="219">
        <f>IFERROR(M8/G8," ")</f>
        <v>0.49857305882944281</v>
      </c>
      <c r="O8" s="591">
        <f>IFERROR(M8/E8," ")</f>
        <v>1.0151352047971738</v>
      </c>
      <c r="Q8" s="10"/>
      <c r="R8" s="10"/>
    </row>
    <row r="9" spans="1:23" x14ac:dyDescent="0.25">
      <c r="A9" s="9">
        <v>5122</v>
      </c>
      <c r="B9" s="584"/>
      <c r="C9" s="590" t="s">
        <v>156</v>
      </c>
      <c r="D9" s="3"/>
      <c r="E9" s="3">
        <v>53783</v>
      </c>
      <c r="F9" s="3"/>
      <c r="G9" s="3">
        <v>81241</v>
      </c>
      <c r="H9" s="514"/>
      <c r="I9" s="538">
        <v>38821</v>
      </c>
      <c r="J9" s="3"/>
      <c r="K9" s="3">
        <v>4868</v>
      </c>
      <c r="L9" s="3"/>
      <c r="M9" s="3">
        <v>43689</v>
      </c>
      <c r="N9" s="219">
        <f t="shared" ref="N9:N19" si="1">IFERROR(M9/G9," ")</f>
        <v>0.53777033763739979</v>
      </c>
      <c r="O9" s="591">
        <f t="shared" ref="O9:O11" si="2">IFERROR(M9/E9," ")</f>
        <v>0.81231987802837324</v>
      </c>
      <c r="Q9" s="10"/>
      <c r="R9" s="10"/>
    </row>
    <row r="10" spans="1:23" x14ac:dyDescent="0.25">
      <c r="A10" s="9">
        <v>5123</v>
      </c>
      <c r="B10" s="584"/>
      <c r="C10" s="590" t="s">
        <v>157</v>
      </c>
      <c r="D10" s="3" t="s">
        <v>240</v>
      </c>
      <c r="E10" s="3">
        <v>46540</v>
      </c>
      <c r="F10" s="3"/>
      <c r="G10" s="3">
        <v>106000</v>
      </c>
      <c r="H10" s="514"/>
      <c r="I10" s="538">
        <v>41114</v>
      </c>
      <c r="J10" s="3"/>
      <c r="K10" s="3">
        <v>7974</v>
      </c>
      <c r="L10" s="3"/>
      <c r="M10" s="3">
        <v>49088</v>
      </c>
      <c r="N10" s="219">
        <f t="shared" si="1"/>
        <v>0.46309433962264152</v>
      </c>
      <c r="O10" s="591">
        <f t="shared" si="2"/>
        <v>1.0547486033519553</v>
      </c>
      <c r="Q10" s="10"/>
      <c r="R10" s="10"/>
    </row>
    <row r="11" spans="1:23" x14ac:dyDescent="0.25">
      <c r="A11" s="9">
        <v>5124</v>
      </c>
      <c r="B11" s="584"/>
      <c r="C11" s="590" t="s">
        <v>237</v>
      </c>
      <c r="D11" s="3"/>
      <c r="E11" s="3">
        <v>11805</v>
      </c>
      <c r="F11" s="3"/>
      <c r="G11" s="3">
        <v>3900</v>
      </c>
      <c r="H11" s="514"/>
      <c r="I11" s="538">
        <v>1445</v>
      </c>
      <c r="J11" s="3"/>
      <c r="K11" s="3">
        <v>0</v>
      </c>
      <c r="L11" s="3"/>
      <c r="M11" s="3">
        <v>1445</v>
      </c>
      <c r="N11" s="219">
        <f t="shared" si="1"/>
        <v>0.37051282051282053</v>
      </c>
      <c r="O11" s="591">
        <f t="shared" si="2"/>
        <v>0.12240576027107158</v>
      </c>
      <c r="Q11" s="10"/>
      <c r="R11" s="10"/>
    </row>
    <row r="12" spans="1:23" x14ac:dyDescent="0.25">
      <c r="A12" s="9">
        <v>52</v>
      </c>
      <c r="B12" s="584" t="s">
        <v>7</v>
      </c>
      <c r="C12" s="590" t="s">
        <v>23</v>
      </c>
      <c r="D12" s="3">
        <v>671926</v>
      </c>
      <c r="E12" s="3"/>
      <c r="F12" s="3">
        <v>1776017</v>
      </c>
      <c r="G12" s="3"/>
      <c r="H12" s="514">
        <v>263680</v>
      </c>
      <c r="I12" s="514"/>
      <c r="J12" s="3">
        <v>492285</v>
      </c>
      <c r="K12" s="3"/>
      <c r="L12" s="3">
        <v>755965</v>
      </c>
      <c r="M12" s="3"/>
      <c r="N12" s="219">
        <f t="shared" si="0"/>
        <v>0.42565189409786053</v>
      </c>
      <c r="O12" s="591">
        <f>IFERROR(L12/D12," ")</f>
        <v>1.125071808502722</v>
      </c>
      <c r="Q12" s="10"/>
      <c r="R12" s="10"/>
    </row>
    <row r="13" spans="1:23" x14ac:dyDescent="0.25">
      <c r="A13" s="9">
        <v>521</v>
      </c>
      <c r="B13" s="584"/>
      <c r="C13" s="590" t="s">
        <v>160</v>
      </c>
      <c r="D13" s="3"/>
      <c r="E13" s="3">
        <v>381488</v>
      </c>
      <c r="F13" s="3"/>
      <c r="G13" s="3">
        <v>821860</v>
      </c>
      <c r="H13" s="514"/>
      <c r="I13" s="538">
        <v>-24840</v>
      </c>
      <c r="J13" s="3"/>
      <c r="K13" s="3">
        <v>427214</v>
      </c>
      <c r="L13" s="3"/>
      <c r="M13" s="3">
        <v>402374</v>
      </c>
      <c r="N13" s="219">
        <f t="shared" si="1"/>
        <v>0.48958946779256807</v>
      </c>
      <c r="O13" s="591">
        <f>IFERROR(M13/E13," ")</f>
        <v>1.0547487732248459</v>
      </c>
      <c r="Q13" s="10"/>
      <c r="R13" s="10"/>
    </row>
    <row r="14" spans="1:23" x14ac:dyDescent="0.25">
      <c r="A14" s="9">
        <v>522</v>
      </c>
      <c r="B14" s="584"/>
      <c r="C14" s="590" t="s">
        <v>158</v>
      </c>
      <c r="D14" s="3"/>
      <c r="E14" s="3">
        <v>54644</v>
      </c>
      <c r="F14" s="3"/>
      <c r="G14" s="3">
        <v>136500</v>
      </c>
      <c r="H14" s="514"/>
      <c r="I14" s="514">
        <v>45797</v>
      </c>
      <c r="J14" s="3"/>
      <c r="K14" s="3">
        <v>3017</v>
      </c>
      <c r="L14" s="3"/>
      <c r="M14" s="3">
        <v>48814</v>
      </c>
      <c r="N14" s="219">
        <f t="shared" si="1"/>
        <v>0.35761172161172161</v>
      </c>
      <c r="O14" s="591">
        <f t="shared" ref="O14:O19" si="3">IFERROR(M14/E14," ")</f>
        <v>0.89330942097943045</v>
      </c>
      <c r="Q14" s="10"/>
      <c r="R14" s="10"/>
    </row>
    <row r="15" spans="1:23" x14ac:dyDescent="0.25">
      <c r="A15" s="9">
        <v>5231</v>
      </c>
      <c r="B15" s="584"/>
      <c r="C15" s="590" t="s">
        <v>159</v>
      </c>
      <c r="D15" s="3"/>
      <c r="E15" s="3">
        <v>63954</v>
      </c>
      <c r="F15" s="3"/>
      <c r="G15" s="3">
        <v>130620</v>
      </c>
      <c r="H15" s="514"/>
      <c r="I15" s="538">
        <v>36217</v>
      </c>
      <c r="J15" s="3"/>
      <c r="K15" s="3">
        <v>35200</v>
      </c>
      <c r="L15" s="3"/>
      <c r="M15" s="3">
        <v>71417</v>
      </c>
      <c r="N15" s="219">
        <f t="shared" si="1"/>
        <v>0.54675394273465017</v>
      </c>
      <c r="O15" s="591">
        <f t="shared" si="3"/>
        <v>1.1166932482721956</v>
      </c>
      <c r="Q15" s="10"/>
      <c r="R15" s="10"/>
    </row>
    <row r="16" spans="1:23" x14ac:dyDescent="0.25">
      <c r="A16" s="9">
        <v>5232</v>
      </c>
      <c r="B16" s="584"/>
      <c r="C16" s="590" t="s">
        <v>161</v>
      </c>
      <c r="D16" s="3"/>
      <c r="E16" s="3">
        <v>23366</v>
      </c>
      <c r="F16" s="3"/>
      <c r="G16" s="3">
        <v>81200</v>
      </c>
      <c r="H16" s="514"/>
      <c r="I16" s="538">
        <v>26479</v>
      </c>
      <c r="J16" s="3"/>
      <c r="K16" s="3">
        <v>4218</v>
      </c>
      <c r="L16" s="3"/>
      <c r="M16" s="3">
        <v>30697</v>
      </c>
      <c r="N16" s="219">
        <f t="shared" si="1"/>
        <v>0.37804187192118227</v>
      </c>
      <c r="O16" s="591">
        <f t="shared" si="3"/>
        <v>1.3137464692287939</v>
      </c>
      <c r="Q16" s="10"/>
      <c r="R16" s="10"/>
    </row>
    <row r="17" spans="1:18" x14ac:dyDescent="0.25">
      <c r="A17" s="9">
        <v>524</v>
      </c>
      <c r="B17" s="584"/>
      <c r="C17" s="590" t="s">
        <v>162</v>
      </c>
      <c r="D17" s="3"/>
      <c r="E17" s="3">
        <v>31645</v>
      </c>
      <c r="F17" s="3"/>
      <c r="G17" s="3">
        <v>90700</v>
      </c>
      <c r="H17" s="514"/>
      <c r="I17" s="514">
        <v>33665</v>
      </c>
      <c r="J17" s="3"/>
      <c r="K17" s="3">
        <v>7111</v>
      </c>
      <c r="L17" s="3"/>
      <c r="M17" s="3">
        <v>40776</v>
      </c>
      <c r="N17" s="219">
        <f t="shared" si="1"/>
        <v>0.44957001102535832</v>
      </c>
      <c r="O17" s="591">
        <f t="shared" si="3"/>
        <v>1.2885447938062886</v>
      </c>
      <c r="Q17" s="10"/>
      <c r="R17" s="10"/>
    </row>
    <row r="18" spans="1:18" x14ac:dyDescent="0.25">
      <c r="A18" s="9">
        <v>525</v>
      </c>
      <c r="B18" s="584"/>
      <c r="C18" s="590" t="s">
        <v>238</v>
      </c>
      <c r="D18" s="3"/>
      <c r="E18" s="3">
        <v>8621</v>
      </c>
      <c r="F18" s="3"/>
      <c r="G18" s="3">
        <v>13000</v>
      </c>
      <c r="H18" s="514"/>
      <c r="I18" s="514">
        <v>4667</v>
      </c>
      <c r="J18" s="3"/>
      <c r="K18" s="3">
        <v>1071</v>
      </c>
      <c r="L18" s="3"/>
      <c r="M18" s="3">
        <v>5738</v>
      </c>
      <c r="N18" s="219">
        <f t="shared" si="1"/>
        <v>0.44138461538461538</v>
      </c>
      <c r="O18" s="591">
        <f t="shared" si="3"/>
        <v>0.66558403897459695</v>
      </c>
      <c r="P18" s="9" t="s">
        <v>240</v>
      </c>
      <c r="Q18" s="10"/>
      <c r="R18" s="10"/>
    </row>
    <row r="19" spans="1:18" x14ac:dyDescent="0.25">
      <c r="A19" s="9">
        <v>526</v>
      </c>
      <c r="B19" s="584"/>
      <c r="C19" s="590" t="s">
        <v>163</v>
      </c>
      <c r="D19" s="3"/>
      <c r="E19" s="3">
        <v>108208</v>
      </c>
      <c r="F19" s="3"/>
      <c r="G19" s="3">
        <v>502137</v>
      </c>
      <c r="H19" s="514"/>
      <c r="I19" s="538">
        <v>141695</v>
      </c>
      <c r="J19" s="538"/>
      <c r="K19" s="538">
        <v>14454</v>
      </c>
      <c r="L19" s="3"/>
      <c r="M19" s="3">
        <v>156149</v>
      </c>
      <c r="N19" s="219">
        <f t="shared" si="1"/>
        <v>0.31096891884087413</v>
      </c>
      <c r="O19" s="591">
        <f t="shared" si="3"/>
        <v>1.4430448765340824</v>
      </c>
      <c r="Q19" s="10"/>
      <c r="R19" s="10"/>
    </row>
    <row r="20" spans="1:18" x14ac:dyDescent="0.25">
      <c r="A20" s="9">
        <v>53</v>
      </c>
      <c r="B20" s="584" t="s">
        <v>8</v>
      </c>
      <c r="C20" s="590" t="s">
        <v>24</v>
      </c>
      <c r="D20" s="3">
        <v>112280</v>
      </c>
      <c r="E20" s="3"/>
      <c r="F20" s="3">
        <v>252881</v>
      </c>
      <c r="G20" s="3"/>
      <c r="H20" s="3">
        <v>136383</v>
      </c>
      <c r="I20" s="3"/>
      <c r="J20" s="3">
        <v>-3921</v>
      </c>
      <c r="K20" s="3"/>
      <c r="L20" s="3">
        <v>132462</v>
      </c>
      <c r="M20" s="3"/>
      <c r="N20" s="219">
        <f t="shared" si="0"/>
        <v>0.52381159517717824</v>
      </c>
      <c r="O20" s="591">
        <f>IFERROR(L20/D20," ")</f>
        <v>1.1797470609191307</v>
      </c>
      <c r="Q20" s="10"/>
      <c r="R20" s="10"/>
    </row>
    <row r="21" spans="1:18" x14ac:dyDescent="0.25">
      <c r="A21" s="9">
        <v>812</v>
      </c>
      <c r="B21" s="585" t="s">
        <v>41</v>
      </c>
      <c r="C21" s="590" t="s">
        <v>25</v>
      </c>
      <c r="D21" s="3">
        <v>3114</v>
      </c>
      <c r="E21" s="3"/>
      <c r="F21" s="3">
        <v>5000</v>
      </c>
      <c r="G21" s="3"/>
      <c r="H21" s="538">
        <v>78</v>
      </c>
      <c r="I21" s="3"/>
      <c r="J21" s="3">
        <v>0</v>
      </c>
      <c r="K21" s="3"/>
      <c r="L21" s="3">
        <v>78</v>
      </c>
      <c r="M21" s="3"/>
      <c r="N21" s="219">
        <f t="shared" si="0"/>
        <v>1.5599999999999999E-2</v>
      </c>
      <c r="O21" s="591">
        <f t="shared" ref="O21:O28" si="4">IFERROR(L21/D21," ")</f>
        <v>2.5048169556840076E-2</v>
      </c>
      <c r="Q21" s="10"/>
      <c r="R21" s="10"/>
    </row>
    <row r="22" spans="1:18" ht="31.5" x14ac:dyDescent="0.25">
      <c r="B22" s="586" t="s">
        <v>6</v>
      </c>
      <c r="C22" s="592" t="s">
        <v>26</v>
      </c>
      <c r="D22" s="440">
        <v>1430411</v>
      </c>
      <c r="E22" s="441"/>
      <c r="F22" s="4">
        <v>3481982</v>
      </c>
      <c r="G22" s="4"/>
      <c r="H22" s="4">
        <v>982400</v>
      </c>
      <c r="I22" s="4"/>
      <c r="J22" s="4">
        <v>582482</v>
      </c>
      <c r="K22" s="4"/>
      <c r="L22" s="4">
        <v>1564882</v>
      </c>
      <c r="M22" s="4"/>
      <c r="N22" s="452">
        <f t="shared" si="0"/>
        <v>0.44942277128371139</v>
      </c>
      <c r="O22" s="593">
        <f t="shared" si="4"/>
        <v>1.0940086450677462</v>
      </c>
      <c r="Q22" s="10"/>
      <c r="R22" s="10"/>
    </row>
    <row r="23" spans="1:18" x14ac:dyDescent="0.25">
      <c r="B23" s="584" t="s">
        <v>27</v>
      </c>
      <c r="C23" s="590" t="s">
        <v>28</v>
      </c>
      <c r="D23" s="3">
        <v>922921</v>
      </c>
      <c r="E23" s="3"/>
      <c r="F23" s="3">
        <v>1878474</v>
      </c>
      <c r="G23" s="3"/>
      <c r="H23" s="3">
        <v>875744</v>
      </c>
      <c r="I23" s="3"/>
      <c r="J23" s="3">
        <v>63764</v>
      </c>
      <c r="K23" s="3"/>
      <c r="L23" s="3">
        <v>939508</v>
      </c>
      <c r="M23" s="3"/>
      <c r="N23" s="219">
        <f t="shared" si="0"/>
        <v>0.50014426603721962</v>
      </c>
      <c r="O23" s="594">
        <f t="shared" si="4"/>
        <v>1.0179722858186129</v>
      </c>
      <c r="Q23" s="10"/>
      <c r="R23" s="10"/>
    </row>
    <row r="24" spans="1:18" x14ac:dyDescent="0.25">
      <c r="B24" s="584" t="s">
        <v>29</v>
      </c>
      <c r="C24" s="590" t="s">
        <v>30</v>
      </c>
      <c r="D24" s="3">
        <v>99005</v>
      </c>
      <c r="E24" s="3"/>
      <c r="F24" s="3">
        <v>206656</v>
      </c>
      <c r="G24" s="3"/>
      <c r="H24" s="3">
        <v>101376</v>
      </c>
      <c r="I24" s="3"/>
      <c r="J24" s="3">
        <v>1818</v>
      </c>
      <c r="K24" s="3"/>
      <c r="L24" s="3">
        <v>103194</v>
      </c>
      <c r="M24" s="3"/>
      <c r="N24" s="219">
        <f t="shared" si="0"/>
        <v>0.499351579436358</v>
      </c>
      <c r="O24" s="594">
        <f t="shared" si="4"/>
        <v>1.0423109943942226</v>
      </c>
      <c r="Q24" s="10"/>
      <c r="R24" s="10"/>
    </row>
    <row r="25" spans="1:18" x14ac:dyDescent="0.25">
      <c r="B25" s="584" t="s">
        <v>31</v>
      </c>
      <c r="C25" s="590" t="s">
        <v>32</v>
      </c>
      <c r="D25" s="3">
        <v>270448</v>
      </c>
      <c r="E25" s="3"/>
      <c r="F25" s="3">
        <v>544275</v>
      </c>
      <c r="G25" s="3"/>
      <c r="H25" s="3">
        <v>253825</v>
      </c>
      <c r="I25" s="3"/>
      <c r="J25" s="3">
        <v>18313</v>
      </c>
      <c r="K25" s="3"/>
      <c r="L25" s="3">
        <v>272138</v>
      </c>
      <c r="M25" s="3"/>
      <c r="N25" s="219">
        <f t="shared" si="0"/>
        <v>0.50000091865325436</v>
      </c>
      <c r="O25" s="594">
        <f t="shared" si="4"/>
        <v>1.0062488907294562</v>
      </c>
      <c r="Q25" s="10"/>
      <c r="R25" s="10"/>
    </row>
    <row r="26" spans="1:18" ht="31.5" x14ac:dyDescent="0.25">
      <c r="B26" s="587" t="s">
        <v>9</v>
      </c>
      <c r="C26" s="592" t="s">
        <v>46</v>
      </c>
      <c r="D26" s="440">
        <v>1292374</v>
      </c>
      <c r="E26" s="441"/>
      <c r="F26" s="14">
        <v>2629405</v>
      </c>
      <c r="G26" s="14"/>
      <c r="H26" s="14">
        <v>1230945</v>
      </c>
      <c r="I26" s="14"/>
      <c r="J26" s="14">
        <v>83895</v>
      </c>
      <c r="K26" s="14"/>
      <c r="L26" s="14">
        <v>1314840</v>
      </c>
      <c r="M26" s="14"/>
      <c r="N26" s="453">
        <f t="shared" si="0"/>
        <v>0.50005229319941202</v>
      </c>
      <c r="O26" s="593">
        <f t="shared" si="4"/>
        <v>1.0173835128221398</v>
      </c>
      <c r="Q26" s="10"/>
      <c r="R26" s="10"/>
    </row>
    <row r="27" spans="1:18" x14ac:dyDescent="0.25">
      <c r="B27" s="587" t="s">
        <v>10</v>
      </c>
      <c r="C27" s="592" t="s">
        <v>33</v>
      </c>
      <c r="D27" s="440">
        <v>180113</v>
      </c>
      <c r="E27" s="441"/>
      <c r="F27" s="14">
        <v>383300</v>
      </c>
      <c r="G27" s="14"/>
      <c r="H27" s="14">
        <v>218848</v>
      </c>
      <c r="I27" s="14"/>
      <c r="J27" s="14">
        <v>0</v>
      </c>
      <c r="K27" s="14"/>
      <c r="L27" s="628">
        <v>218848</v>
      </c>
      <c r="M27" s="14"/>
      <c r="N27" s="453">
        <f t="shared" si="0"/>
        <v>0.5709574745630055</v>
      </c>
      <c r="O27" s="593">
        <f t="shared" si="4"/>
        <v>1.2150594349103063</v>
      </c>
      <c r="Q27" s="10"/>
      <c r="R27" s="10"/>
    </row>
    <row r="28" spans="1:18" x14ac:dyDescent="0.25">
      <c r="B28" s="587" t="s">
        <v>11</v>
      </c>
      <c r="C28" s="592" t="s">
        <v>34</v>
      </c>
      <c r="D28" s="440">
        <v>297139</v>
      </c>
      <c r="E28" s="441"/>
      <c r="F28" s="14">
        <v>714123</v>
      </c>
      <c r="G28" s="14"/>
      <c r="H28" s="14">
        <v>272921</v>
      </c>
      <c r="I28" s="14"/>
      <c r="J28" s="14">
        <v>62652</v>
      </c>
      <c r="K28" s="14"/>
      <c r="L28" s="14">
        <v>335573</v>
      </c>
      <c r="M28" s="14"/>
      <c r="N28" s="453">
        <f t="shared" si="0"/>
        <v>0.4699092453260853</v>
      </c>
      <c r="O28" s="593">
        <f t="shared" si="4"/>
        <v>1.1293468713295798</v>
      </c>
      <c r="Q28" s="10"/>
      <c r="R28" s="10"/>
    </row>
    <row r="29" spans="1:18" x14ac:dyDescent="0.25">
      <c r="B29" s="588"/>
      <c r="C29" s="595" t="s">
        <v>164</v>
      </c>
      <c r="D29" s="576"/>
      <c r="E29" s="279">
        <v>46816</v>
      </c>
      <c r="F29" s="3"/>
      <c r="G29" s="3">
        <v>94225</v>
      </c>
      <c r="H29" s="3"/>
      <c r="I29" s="3">
        <v>0</v>
      </c>
      <c r="J29" s="3"/>
      <c r="K29" s="3">
        <v>46025</v>
      </c>
      <c r="L29" s="3"/>
      <c r="M29" s="3">
        <v>46025</v>
      </c>
      <c r="N29" s="219">
        <f t="shared" ref="N29:N31" si="5">IFERROR(M29/G29," ")</f>
        <v>0.48845847704961526</v>
      </c>
      <c r="O29" s="591">
        <f>IFERROR(M29/E29," ")</f>
        <v>0.9831040669856459</v>
      </c>
      <c r="Q29" s="10"/>
      <c r="R29" s="10"/>
    </row>
    <row r="30" spans="1:18" x14ac:dyDescent="0.25">
      <c r="B30" s="589"/>
      <c r="C30" s="595" t="s">
        <v>175</v>
      </c>
      <c r="D30" s="576"/>
      <c r="E30" s="279">
        <v>197982</v>
      </c>
      <c r="F30" s="3"/>
      <c r="G30" s="3">
        <v>406358</v>
      </c>
      <c r="H30" s="3"/>
      <c r="I30" s="3">
        <v>203858</v>
      </c>
      <c r="J30" s="3"/>
      <c r="K30" s="3">
        <v>0</v>
      </c>
      <c r="L30" s="3"/>
      <c r="M30" s="3">
        <v>203858</v>
      </c>
      <c r="N30" s="219">
        <f t="shared" si="5"/>
        <v>0.50167094040230531</v>
      </c>
      <c r="O30" s="591">
        <f t="shared" ref="O30:O31" si="6">IFERROR(M30/E30," ")</f>
        <v>1.0296794658100232</v>
      </c>
      <c r="Q30" s="10"/>
      <c r="R30" s="10"/>
    </row>
    <row r="31" spans="1:18" ht="16.5" thickBot="1" x14ac:dyDescent="0.3">
      <c r="B31" s="589"/>
      <c r="C31" s="596" t="s">
        <v>314</v>
      </c>
      <c r="D31" s="597"/>
      <c r="E31" s="598">
        <v>0</v>
      </c>
      <c r="F31" s="599"/>
      <c r="G31" s="600">
        <v>80100</v>
      </c>
      <c r="H31" s="599"/>
      <c r="I31" s="600">
        <v>0</v>
      </c>
      <c r="J31" s="600"/>
      <c r="K31" s="600">
        <v>0</v>
      </c>
      <c r="L31" s="600"/>
      <c r="M31" s="600">
        <v>0</v>
      </c>
      <c r="N31" s="601">
        <f t="shared" si="5"/>
        <v>0</v>
      </c>
      <c r="O31" s="602" t="str">
        <f t="shared" si="6"/>
        <v xml:space="preserve"> </v>
      </c>
      <c r="Q31" s="10"/>
      <c r="R31" s="10"/>
    </row>
    <row r="32" spans="1:18" ht="16.5" thickBot="1" x14ac:dyDescent="0.3">
      <c r="B32" s="662"/>
      <c r="C32" s="664" t="s">
        <v>226</v>
      </c>
      <c r="D32" s="577">
        <v>3200037</v>
      </c>
      <c r="E32" s="578"/>
      <c r="F32" s="579">
        <v>7208810</v>
      </c>
      <c r="G32" s="579"/>
      <c r="H32" s="579">
        <v>2705114</v>
      </c>
      <c r="I32" s="579"/>
      <c r="J32" s="579">
        <v>729029</v>
      </c>
      <c r="K32" s="580"/>
      <c r="L32" s="579">
        <v>3434143</v>
      </c>
      <c r="M32" s="580"/>
      <c r="N32" s="581">
        <f t="shared" si="0"/>
        <v>0.47638139998141166</v>
      </c>
      <c r="O32" s="582">
        <f>L32/D32</f>
        <v>1.0731572791189601</v>
      </c>
      <c r="Q32" s="10"/>
      <c r="R32" s="10"/>
    </row>
    <row r="33" spans="2:18" ht="16.5" thickBot="1" x14ac:dyDescent="0.3">
      <c r="B33" s="663" t="s">
        <v>35</v>
      </c>
      <c r="C33" s="665" t="s">
        <v>13</v>
      </c>
      <c r="D33" s="442">
        <v>1048</v>
      </c>
      <c r="E33" s="443"/>
      <c r="F33" s="13">
        <v>10000</v>
      </c>
      <c r="G33" s="13"/>
      <c r="H33" s="13">
        <v>273</v>
      </c>
      <c r="I33" s="13"/>
      <c r="J33" s="342">
        <v>0</v>
      </c>
      <c r="K33" s="342"/>
      <c r="L33" s="13">
        <v>273</v>
      </c>
      <c r="M33" s="342"/>
      <c r="N33" s="454">
        <f t="shared" si="0"/>
        <v>2.7300000000000001E-2</v>
      </c>
      <c r="O33" s="436">
        <f t="shared" ref="O33:O35" si="7">L33/D33</f>
        <v>0.26049618320610685</v>
      </c>
      <c r="Q33" s="10"/>
      <c r="R33" s="10"/>
    </row>
    <row r="34" spans="2:18" ht="16.5" thickBot="1" x14ac:dyDescent="0.3">
      <c r="B34" s="662"/>
      <c r="C34" s="11" t="s">
        <v>179</v>
      </c>
      <c r="D34" s="444">
        <v>3201085</v>
      </c>
      <c r="E34" s="435"/>
      <c r="F34" s="23">
        <v>7218810</v>
      </c>
      <c r="G34" s="23"/>
      <c r="H34" s="23">
        <v>2705387</v>
      </c>
      <c r="I34" s="23"/>
      <c r="J34" s="23">
        <v>729029</v>
      </c>
      <c r="K34" s="341"/>
      <c r="L34" s="23">
        <v>3434416</v>
      </c>
      <c r="M34" s="341"/>
      <c r="N34" s="314">
        <f t="shared" si="0"/>
        <v>0.47575930104823372</v>
      </c>
      <c r="O34" s="436">
        <f t="shared" si="7"/>
        <v>1.0728912228197627</v>
      </c>
      <c r="Q34" s="10"/>
      <c r="R34" s="10"/>
    </row>
    <row r="35" spans="2:18" ht="16.5" thickBot="1" x14ac:dyDescent="0.3">
      <c r="B35" s="662"/>
      <c r="C35" s="666" t="s">
        <v>36</v>
      </c>
      <c r="D35" s="444">
        <v>3201085</v>
      </c>
      <c r="E35" s="445"/>
      <c r="F35" s="23">
        <v>7218810</v>
      </c>
      <c r="G35" s="23"/>
      <c r="H35" s="23">
        <v>2705387</v>
      </c>
      <c r="I35" s="23"/>
      <c r="J35" s="23">
        <v>729029</v>
      </c>
      <c r="K35" s="341"/>
      <c r="L35" s="23">
        <v>3434416</v>
      </c>
      <c r="M35" s="341"/>
      <c r="N35" s="314">
        <f t="shared" si="0"/>
        <v>0.47575930104823372</v>
      </c>
      <c r="O35" s="436">
        <f t="shared" si="7"/>
        <v>1.0728912228197627</v>
      </c>
      <c r="Q35" s="10"/>
      <c r="R35" s="10"/>
    </row>
    <row r="36" spans="2:18" x14ac:dyDescent="0.2">
      <c r="B36" s="188"/>
      <c r="C36" s="10"/>
      <c r="H36" s="9"/>
      <c r="I36" s="9"/>
      <c r="J36" s="9"/>
      <c r="K36" s="9"/>
      <c r="L36" s="9"/>
      <c r="M36" s="9"/>
    </row>
    <row r="37" spans="2:18" s="190" customFormat="1" ht="15" x14ac:dyDescent="0.25">
      <c r="B37" s="187" t="s">
        <v>317</v>
      </c>
      <c r="C37" s="187"/>
      <c r="D37" s="446"/>
      <c r="E37" s="446"/>
      <c r="F37" s="189"/>
      <c r="G37" s="189"/>
      <c r="H37" s="189"/>
      <c r="I37" s="189"/>
      <c r="J37" s="189"/>
      <c r="K37" s="189"/>
      <c r="L37" s="189"/>
      <c r="M37" s="189"/>
      <c r="N37" s="251"/>
    </row>
    <row r="38" spans="2:18" x14ac:dyDescent="0.25">
      <c r="B38" s="187"/>
      <c r="C38" s="24"/>
      <c r="D38" s="447"/>
      <c r="E38" s="447"/>
    </row>
    <row r="39" spans="2:18" x14ac:dyDescent="0.25">
      <c r="C39" s="25"/>
    </row>
    <row r="40" spans="2:18" x14ac:dyDescent="0.25">
      <c r="C40" s="25"/>
    </row>
    <row r="41" spans="2:18" x14ac:dyDescent="0.25">
      <c r="C41" s="25"/>
    </row>
    <row r="42" spans="2:18" x14ac:dyDescent="0.25">
      <c r="C42" s="25"/>
    </row>
    <row r="43" spans="2:18" x14ac:dyDescent="0.25">
      <c r="C43" s="25"/>
    </row>
    <row r="44" spans="2:18" x14ac:dyDescent="0.25">
      <c r="C44" s="26"/>
      <c r="D44" s="448"/>
      <c r="E44" s="448"/>
    </row>
    <row r="45" spans="2:18" x14ac:dyDescent="0.25">
      <c r="C45" s="27"/>
      <c r="D45" s="449"/>
      <c r="E45" s="449"/>
    </row>
    <row r="46" spans="2:18" x14ac:dyDescent="0.25">
      <c r="C46" s="28"/>
      <c r="D46" s="450"/>
      <c r="E46" s="450"/>
    </row>
    <row r="47" spans="2:18" x14ac:dyDescent="0.25">
      <c r="C47" s="29"/>
      <c r="D47" s="451"/>
      <c r="E47" s="451"/>
    </row>
    <row r="48" spans="2:18" x14ac:dyDescent="0.25">
      <c r="C48" s="25"/>
    </row>
  </sheetData>
  <mergeCells count="13">
    <mergeCell ref="A4:A5"/>
    <mergeCell ref="O4:O5"/>
    <mergeCell ref="B1:O1"/>
    <mergeCell ref="B2:O2"/>
    <mergeCell ref="N4:N5"/>
    <mergeCell ref="B4:B5"/>
    <mergeCell ref="C4:C5"/>
    <mergeCell ref="F4:G5"/>
    <mergeCell ref="H4:M4"/>
    <mergeCell ref="H5:I5"/>
    <mergeCell ref="J5:K5"/>
    <mergeCell ref="L5:M5"/>
    <mergeCell ref="D4:E5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9" orientation="landscape" r:id="rId1"/>
  <headerFooter alignWithMargins="0">
    <oddHeader xml:space="preserve">&amp;L&amp;10VASIVÍZ ZRt.&amp;R&amp;10  2016. szeptember 2.
</oddHeader>
  </headerFooter>
  <ignoredErrors>
    <ignoredError sqref="N12:O1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34"/>
  <sheetViews>
    <sheetView tabSelected="1" zoomScale="90" workbookViewId="0">
      <selection activeCell="F21" sqref="F21"/>
    </sheetView>
  </sheetViews>
  <sheetFormatPr defaultColWidth="7" defaultRowHeight="15.75" x14ac:dyDescent="0.25"/>
  <cols>
    <col min="1" max="1" width="40.625" style="77" customWidth="1"/>
    <col min="2" max="2" width="13.875" style="300" bestFit="1" customWidth="1"/>
    <col min="3" max="3" width="13.875" style="300" customWidth="1"/>
    <col min="4" max="4" width="12.375" style="20" bestFit="1" customWidth="1"/>
    <col min="5" max="5" width="10.875" style="20" bestFit="1" customWidth="1"/>
    <col min="6" max="6" width="8.625" style="295" bestFit="1" customWidth="1"/>
    <col min="7" max="7" width="9.875" style="20" customWidth="1"/>
    <col min="8" max="8" width="7.375" style="20" bestFit="1" customWidth="1"/>
    <col min="9" max="9" width="7" style="20"/>
    <col min="10" max="10" width="8.875" style="20" bestFit="1" customWidth="1"/>
    <col min="11" max="16384" width="7" style="20"/>
  </cols>
  <sheetData>
    <row r="3" spans="1:16" s="111" customFormat="1" ht="18.75" x14ac:dyDescent="0.3">
      <c r="A3" s="736" t="s">
        <v>296</v>
      </c>
      <c r="B3" s="736"/>
      <c r="C3" s="736"/>
      <c r="D3" s="736"/>
      <c r="E3" s="736"/>
      <c r="F3" s="736"/>
      <c r="G3" s="736"/>
    </row>
    <row r="4" spans="1:16" s="111" customFormat="1" ht="21" customHeight="1" x14ac:dyDescent="0.3">
      <c r="A4" s="736" t="str">
        <f>'Term.ért. és eredmény'!A3</f>
        <v>2016. I. félév</v>
      </c>
      <c r="B4" s="736"/>
      <c r="C4" s="736"/>
      <c r="D4" s="736"/>
      <c r="E4" s="736"/>
      <c r="F4" s="736"/>
      <c r="G4" s="736"/>
      <c r="J4" s="126"/>
    </row>
    <row r="5" spans="1:16" ht="15" customHeight="1" x14ac:dyDescent="0.25">
      <c r="A5" s="293"/>
      <c r="B5" s="294"/>
      <c r="C5" s="294"/>
    </row>
    <row r="6" spans="1:16" ht="15" customHeight="1" thickBot="1" x14ac:dyDescent="0.3">
      <c r="A6" s="293"/>
      <c r="B6" s="294"/>
      <c r="C6" s="294"/>
      <c r="F6" s="334"/>
    </row>
    <row r="7" spans="1:16" ht="28.5" customHeight="1" thickBot="1" x14ac:dyDescent="0.3">
      <c r="A7" s="688" t="s">
        <v>0</v>
      </c>
      <c r="B7" s="690" t="s">
        <v>324</v>
      </c>
      <c r="C7" s="686" t="s">
        <v>323</v>
      </c>
      <c r="D7" s="690" t="str">
        <f>'Term.ért. és eredmény'!C5</f>
        <v>2016. évi terv</v>
      </c>
      <c r="E7" s="686" t="s">
        <v>328</v>
      </c>
      <c r="F7" s="738" t="s">
        <v>290</v>
      </c>
      <c r="G7" s="684" t="s">
        <v>321</v>
      </c>
    </row>
    <row r="8" spans="1:16" ht="34.5" customHeight="1" thickBot="1" x14ac:dyDescent="0.3">
      <c r="A8" s="740"/>
      <c r="B8" s="704"/>
      <c r="C8" s="687"/>
      <c r="D8" s="704"/>
      <c r="E8" s="687"/>
      <c r="F8" s="739"/>
      <c r="G8" s="737"/>
      <c r="K8" s="114"/>
      <c r="P8" s="114"/>
    </row>
    <row r="9" spans="1:16" s="110" customFormat="1" ht="19.5" customHeight="1" x14ac:dyDescent="0.25">
      <c r="A9" s="563" t="s">
        <v>61</v>
      </c>
      <c r="B9" s="564"/>
      <c r="C9" s="564"/>
      <c r="D9" s="565"/>
      <c r="E9" s="565"/>
      <c r="F9" s="566"/>
      <c r="G9" s="567"/>
      <c r="K9" s="113"/>
    </row>
    <row r="10" spans="1:16" x14ac:dyDescent="0.25">
      <c r="A10" s="82" t="s">
        <v>62</v>
      </c>
      <c r="B10" s="83" t="s">
        <v>53</v>
      </c>
      <c r="C10" s="273">
        <v>5408</v>
      </c>
      <c r="D10" s="49">
        <v>10000</v>
      </c>
      <c r="E10" s="49">
        <v>3615</v>
      </c>
      <c r="F10" s="366">
        <f>E10/D10</f>
        <v>0.36149999999999999</v>
      </c>
      <c r="G10" s="31">
        <f>E10/C10</f>
        <v>0.66845414201183428</v>
      </c>
      <c r="H10" s="77"/>
    </row>
    <row r="11" spans="1:16" x14ac:dyDescent="0.25">
      <c r="A11" s="82" t="s">
        <v>63</v>
      </c>
      <c r="B11" s="83" t="s">
        <v>53</v>
      </c>
      <c r="C11" s="273">
        <v>40094</v>
      </c>
      <c r="D11" s="49">
        <v>95000</v>
      </c>
      <c r="E11" s="49">
        <v>46081</v>
      </c>
      <c r="F11" s="366">
        <f t="shared" ref="F11:F17" si="0">E11/D11</f>
        <v>0.48506315789473686</v>
      </c>
      <c r="G11" s="31">
        <f t="shared" ref="G11:G17" si="1">E11/C11</f>
        <v>1.1493240883922782</v>
      </c>
      <c r="H11" s="77"/>
    </row>
    <row r="12" spans="1:16" x14ac:dyDescent="0.25">
      <c r="A12" s="82" t="s">
        <v>64</v>
      </c>
      <c r="B12" s="83" t="s">
        <v>53</v>
      </c>
      <c r="C12" s="273">
        <v>1839</v>
      </c>
      <c r="D12" s="49">
        <v>2700</v>
      </c>
      <c r="E12" s="49">
        <v>1648</v>
      </c>
      <c r="F12" s="366">
        <f t="shared" si="0"/>
        <v>0.61037037037037034</v>
      </c>
      <c r="G12" s="31">
        <f t="shared" si="1"/>
        <v>0.89613920609026643</v>
      </c>
      <c r="H12" s="77"/>
    </row>
    <row r="13" spans="1:16" x14ac:dyDescent="0.25">
      <c r="A13" s="82" t="s">
        <v>65</v>
      </c>
      <c r="B13" s="83" t="s">
        <v>53</v>
      </c>
      <c r="C13" s="273">
        <v>201</v>
      </c>
      <c r="D13" s="49">
        <v>120</v>
      </c>
      <c r="E13" s="49">
        <v>30</v>
      </c>
      <c r="F13" s="366">
        <f t="shared" si="0"/>
        <v>0.25</v>
      </c>
      <c r="G13" s="31">
        <f t="shared" si="1"/>
        <v>0.14925373134328357</v>
      </c>
      <c r="H13" s="77"/>
    </row>
    <row r="14" spans="1:16" x14ac:dyDescent="0.25">
      <c r="A14" s="82" t="s">
        <v>66</v>
      </c>
      <c r="B14" s="83" t="s">
        <v>53</v>
      </c>
      <c r="C14" s="273">
        <v>50942</v>
      </c>
      <c r="D14" s="49">
        <v>261580</v>
      </c>
      <c r="E14" s="49">
        <v>81870</v>
      </c>
      <c r="F14" s="366">
        <f t="shared" si="0"/>
        <v>0.31298264393302239</v>
      </c>
      <c r="G14" s="31">
        <f t="shared" si="1"/>
        <v>1.607121824820384</v>
      </c>
      <c r="H14" s="77"/>
    </row>
    <row r="15" spans="1:16" x14ac:dyDescent="0.25">
      <c r="A15" s="82" t="s">
        <v>67</v>
      </c>
      <c r="B15" s="83" t="s">
        <v>53</v>
      </c>
      <c r="C15" s="273">
        <v>155691</v>
      </c>
      <c r="D15" s="49">
        <v>292380</v>
      </c>
      <c r="E15" s="49">
        <v>145320</v>
      </c>
      <c r="F15" s="366">
        <f t="shared" si="0"/>
        <v>0.49702442027498461</v>
      </c>
      <c r="G15" s="31">
        <f t="shared" si="1"/>
        <v>0.93338728635566603</v>
      </c>
      <c r="H15" s="77"/>
    </row>
    <row r="16" spans="1:16" x14ac:dyDescent="0.25">
      <c r="A16" s="82" t="s">
        <v>68</v>
      </c>
      <c r="B16" s="83" t="s">
        <v>53</v>
      </c>
      <c r="C16" s="273">
        <v>7348</v>
      </c>
      <c r="D16" s="49">
        <v>48000</v>
      </c>
      <c r="E16" s="49">
        <v>30439</v>
      </c>
      <c r="F16" s="366">
        <f t="shared" si="0"/>
        <v>0.6341458333333333</v>
      </c>
      <c r="G16" s="31">
        <f t="shared" si="1"/>
        <v>4.1424877517691892</v>
      </c>
      <c r="H16" s="77"/>
    </row>
    <row r="17" spans="1:14" ht="16.5" thickBot="1" x14ac:dyDescent="0.3">
      <c r="A17" s="85" t="s">
        <v>69</v>
      </c>
      <c r="B17" s="86" t="s">
        <v>53</v>
      </c>
      <c r="C17" s="397">
        <v>5618</v>
      </c>
      <c r="D17" s="562">
        <v>10000</v>
      </c>
      <c r="E17" s="562">
        <v>5337</v>
      </c>
      <c r="F17" s="426">
        <f t="shared" si="0"/>
        <v>0.53369999999999995</v>
      </c>
      <c r="G17" s="328">
        <f t="shared" si="1"/>
        <v>0.94998220007119971</v>
      </c>
      <c r="H17" s="77"/>
    </row>
    <row r="18" spans="1:14" s="110" customFormat="1" ht="20.25" customHeight="1" thickBot="1" x14ac:dyDescent="0.3">
      <c r="A18" s="668" t="s">
        <v>70</v>
      </c>
      <c r="B18" s="669" t="s">
        <v>53</v>
      </c>
      <c r="C18" s="670">
        <v>267141</v>
      </c>
      <c r="D18" s="671">
        <v>719780</v>
      </c>
      <c r="E18" s="671">
        <v>314340</v>
      </c>
      <c r="F18" s="672">
        <f>E18/D18</f>
        <v>0.43671677457000752</v>
      </c>
      <c r="G18" s="673">
        <f>E18/C18</f>
        <v>1.1766819769335295</v>
      </c>
      <c r="H18" s="77"/>
      <c r="I18" s="132"/>
    </row>
    <row r="19" spans="1:14" ht="19.5" customHeight="1" x14ac:dyDescent="0.25">
      <c r="A19" s="674" t="s">
        <v>105</v>
      </c>
      <c r="B19" s="675"/>
      <c r="C19" s="676"/>
      <c r="D19" s="677"/>
      <c r="E19" s="675"/>
      <c r="F19" s="677"/>
      <c r="G19" s="678"/>
    </row>
    <row r="20" spans="1:14" x14ac:dyDescent="0.25">
      <c r="A20" s="82" t="s">
        <v>106</v>
      </c>
      <c r="B20" s="83" t="s">
        <v>107</v>
      </c>
      <c r="C20" s="273">
        <v>9437</v>
      </c>
      <c r="D20" s="49">
        <v>20062</v>
      </c>
      <c r="E20" s="49">
        <v>9641</v>
      </c>
      <c r="F20" s="366">
        <f t="shared" ref="F20:F29" si="2">E20/D20</f>
        <v>0.4805602631841292</v>
      </c>
      <c r="G20" s="31">
        <f>E20/C20</f>
        <v>1.021617039313341</v>
      </c>
      <c r="H20" s="77"/>
    </row>
    <row r="21" spans="1:14" s="299" customFormat="1" ht="12.75" x14ac:dyDescent="0.2">
      <c r="A21" s="297" t="s">
        <v>108</v>
      </c>
      <c r="B21" s="298" t="s">
        <v>107</v>
      </c>
      <c r="C21" s="510">
        <v>8630</v>
      </c>
      <c r="D21" s="272">
        <v>18262</v>
      </c>
      <c r="E21" s="272">
        <v>8623</v>
      </c>
      <c r="F21" s="438">
        <f t="shared" si="2"/>
        <v>0.47218267440587014</v>
      </c>
      <c r="G21" s="621">
        <f t="shared" ref="G21:G29" si="3">E21/C21</f>
        <v>0.99918887601390494</v>
      </c>
      <c r="H21" s="667"/>
      <c r="J21" s="427"/>
    </row>
    <row r="22" spans="1:14" s="299" customFormat="1" ht="12.75" x14ac:dyDescent="0.2">
      <c r="A22" s="297" t="s">
        <v>109</v>
      </c>
      <c r="B22" s="298" t="s">
        <v>107</v>
      </c>
      <c r="C22" s="510">
        <v>807</v>
      </c>
      <c r="D22" s="272">
        <v>1800</v>
      </c>
      <c r="E22" s="272">
        <v>1018</v>
      </c>
      <c r="F22" s="438">
        <f t="shared" si="2"/>
        <v>0.56555555555555559</v>
      </c>
      <c r="G22" s="621">
        <f t="shared" si="3"/>
        <v>1.2614622057001239</v>
      </c>
      <c r="H22" s="667"/>
    </row>
    <row r="23" spans="1:14" ht="17.25" customHeight="1" x14ac:dyDescent="0.25">
      <c r="A23" s="82" t="s">
        <v>110</v>
      </c>
      <c r="B23" s="83" t="s">
        <v>142</v>
      </c>
      <c r="C23" s="273">
        <v>406</v>
      </c>
      <c r="D23" s="273">
        <v>800</v>
      </c>
      <c r="E23" s="273">
        <v>495</v>
      </c>
      <c r="F23" s="360">
        <f t="shared" si="2"/>
        <v>0.61875000000000002</v>
      </c>
      <c r="G23" s="31">
        <f t="shared" si="3"/>
        <v>1.2192118226600985</v>
      </c>
      <c r="H23" s="77"/>
    </row>
    <row r="24" spans="1:14" ht="18.75" x14ac:dyDescent="0.25">
      <c r="A24" s="82" t="s">
        <v>111</v>
      </c>
      <c r="B24" s="83" t="s">
        <v>142</v>
      </c>
      <c r="C24" s="273">
        <v>484</v>
      </c>
      <c r="D24" s="49">
        <v>883</v>
      </c>
      <c r="E24" s="49">
        <v>381</v>
      </c>
      <c r="F24" s="366">
        <f t="shared" si="2"/>
        <v>0.43148357870894677</v>
      </c>
      <c r="G24" s="31">
        <f t="shared" si="3"/>
        <v>0.78719008264462809</v>
      </c>
      <c r="H24" s="77"/>
    </row>
    <row r="25" spans="1:14" x14ac:dyDescent="0.25">
      <c r="A25" s="82" t="s">
        <v>112</v>
      </c>
      <c r="B25" s="83" t="s">
        <v>113</v>
      </c>
      <c r="C25" s="273">
        <v>14</v>
      </c>
      <c r="D25" s="49">
        <v>24</v>
      </c>
      <c r="E25" s="49">
        <v>14</v>
      </c>
      <c r="F25" s="366">
        <f t="shared" si="2"/>
        <v>0.58333333333333337</v>
      </c>
      <c r="G25" s="31">
        <f t="shared" si="3"/>
        <v>1</v>
      </c>
      <c r="H25" s="77"/>
    </row>
    <row r="26" spans="1:14" x14ac:dyDescent="0.25">
      <c r="A26" s="82" t="s">
        <v>114</v>
      </c>
      <c r="B26" s="83" t="s">
        <v>113</v>
      </c>
      <c r="C26" s="273">
        <v>168</v>
      </c>
      <c r="D26" s="49">
        <v>327</v>
      </c>
      <c r="E26" s="49">
        <v>189</v>
      </c>
      <c r="F26" s="366">
        <f t="shared" si="2"/>
        <v>0.57798165137614677</v>
      </c>
      <c r="G26" s="31">
        <f t="shared" si="3"/>
        <v>1.125</v>
      </c>
      <c r="H26" s="77"/>
    </row>
    <row r="27" spans="1:14" x14ac:dyDescent="0.25">
      <c r="A27" s="82" t="s">
        <v>115</v>
      </c>
      <c r="B27" s="83" t="s">
        <v>116</v>
      </c>
      <c r="C27" s="273"/>
      <c r="D27" s="91"/>
      <c r="E27" s="91"/>
      <c r="F27" s="360"/>
      <c r="G27" s="31"/>
      <c r="H27" s="77"/>
    </row>
    <row r="28" spans="1:14" ht="18.75" x14ac:dyDescent="0.25">
      <c r="A28" s="82" t="s">
        <v>117</v>
      </c>
      <c r="B28" s="83" t="s">
        <v>255</v>
      </c>
      <c r="C28" s="91">
        <v>3</v>
      </c>
      <c r="D28" s="91">
        <v>36</v>
      </c>
      <c r="E28" s="91">
        <v>0</v>
      </c>
      <c r="F28" s="360">
        <f t="shared" si="2"/>
        <v>0</v>
      </c>
      <c r="G28" s="31">
        <f t="shared" si="3"/>
        <v>0</v>
      </c>
      <c r="H28" s="77"/>
    </row>
    <row r="29" spans="1:14" ht="16.5" thickBot="1" x14ac:dyDescent="0.3">
      <c r="A29" s="85" t="s">
        <v>251</v>
      </c>
      <c r="B29" s="86" t="s">
        <v>116</v>
      </c>
      <c r="C29" s="511">
        <v>4.5999999999999996</v>
      </c>
      <c r="D29" s="93">
        <v>10.5</v>
      </c>
      <c r="E29" s="93">
        <v>4.4000000000000004</v>
      </c>
      <c r="F29" s="426">
        <f t="shared" si="2"/>
        <v>0.41904761904761906</v>
      </c>
      <c r="G29" s="328">
        <f t="shared" si="3"/>
        <v>0.95652173913043492</v>
      </c>
      <c r="H29" s="77"/>
      <c r="N29" s="20" t="s">
        <v>240</v>
      </c>
    </row>
    <row r="30" spans="1:14" x14ac:dyDescent="0.25">
      <c r="A30" s="188"/>
      <c r="G30" s="114"/>
    </row>
    <row r="31" spans="1:14" x14ac:dyDescent="0.25">
      <c r="A31" s="89"/>
    </row>
    <row r="34" spans="2:2" x14ac:dyDescent="0.25">
      <c r="B34" s="300" t="s">
        <v>240</v>
      </c>
    </row>
  </sheetData>
  <mergeCells count="9">
    <mergeCell ref="A3:G3"/>
    <mergeCell ref="A4:G4"/>
    <mergeCell ref="G7:G8"/>
    <mergeCell ref="F7:F8"/>
    <mergeCell ref="A7:A8"/>
    <mergeCell ref="B7:B8"/>
    <mergeCell ref="D7:D8"/>
    <mergeCell ref="E7:E8"/>
    <mergeCell ref="C7:C8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89" orientation="landscape" r:id="rId1"/>
  <headerFooter alignWithMargins="0">
    <oddHeader>&amp;L&amp;10VASIVÍZ ZRt.&amp;R&amp;10 2016. szeptember 2.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tabSelected="1" zoomScale="75" workbookViewId="0">
      <selection activeCell="F21" sqref="F21"/>
    </sheetView>
  </sheetViews>
  <sheetFormatPr defaultColWidth="7" defaultRowHeight="15.75" x14ac:dyDescent="0.25"/>
  <cols>
    <col min="1" max="1" width="39.875" style="65" customWidth="1"/>
    <col min="2" max="2" width="10.875" style="65" customWidth="1"/>
    <col min="3" max="3" width="10.625" style="54" customWidth="1"/>
    <col min="4" max="4" width="11.625" style="54" customWidth="1"/>
    <col min="5" max="6" width="11.125" style="54" customWidth="1"/>
    <col min="7" max="7" width="11.25" style="54" customWidth="1"/>
    <col min="8" max="8" width="13.625" style="54" bestFit="1" customWidth="1"/>
    <col min="9" max="9" width="13.625" style="54" customWidth="1"/>
    <col min="10" max="10" width="14.625" style="54" bestFit="1" customWidth="1"/>
    <col min="11" max="11" width="9.875" style="54" customWidth="1"/>
    <col min="12" max="12" width="15.125" style="54" customWidth="1"/>
    <col min="13" max="16384" width="7" style="54"/>
  </cols>
  <sheetData>
    <row r="1" spans="1:20" x14ac:dyDescent="0.25">
      <c r="A1" s="51"/>
      <c r="B1" s="51"/>
      <c r="C1" s="52"/>
      <c r="D1" s="52"/>
      <c r="E1" s="53"/>
      <c r="F1" s="53"/>
      <c r="G1" s="53"/>
    </row>
    <row r="2" spans="1:20" s="55" customFormat="1" ht="18.75" x14ac:dyDescent="0.25">
      <c r="A2" s="741" t="s">
        <v>299</v>
      </c>
      <c r="B2" s="741"/>
      <c r="C2" s="741"/>
      <c r="D2" s="741"/>
      <c r="E2" s="741"/>
      <c r="F2" s="741"/>
      <c r="G2" s="741"/>
      <c r="H2" s="741"/>
      <c r="I2" s="741"/>
      <c r="J2" s="741"/>
      <c r="K2" s="741"/>
      <c r="L2" s="741"/>
    </row>
    <row r="3" spans="1:20" s="55" customFormat="1" ht="18.75" x14ac:dyDescent="0.25">
      <c r="A3" s="742" t="str">
        <f>'Term.ért. és eredmény'!A3</f>
        <v>2016. I. félév</v>
      </c>
      <c r="B3" s="742"/>
      <c r="C3" s="742"/>
      <c r="D3" s="742"/>
      <c r="E3" s="742"/>
      <c r="F3" s="742"/>
      <c r="G3" s="742"/>
      <c r="H3" s="742"/>
      <c r="I3" s="742"/>
      <c r="J3" s="742"/>
      <c r="K3" s="742"/>
      <c r="L3" s="742"/>
      <c r="N3" s="61"/>
      <c r="O3" s="61"/>
    </row>
    <row r="4" spans="1:20" s="55" customFormat="1" ht="18.75" x14ac:dyDescent="0.25">
      <c r="A4" s="222"/>
      <c r="B4" s="425"/>
      <c r="C4" s="221"/>
      <c r="D4" s="303"/>
      <c r="E4" s="221"/>
      <c r="F4" s="424"/>
      <c r="G4" s="303"/>
      <c r="H4" s="221"/>
      <c r="I4" s="424"/>
      <c r="J4" s="303"/>
      <c r="K4" s="221"/>
      <c r="M4" s="61"/>
    </row>
    <row r="5" spans="1:20" ht="16.5" thickBot="1" x14ac:dyDescent="0.3">
      <c r="A5" s="546"/>
      <c r="B5" s="546"/>
      <c r="C5" s="547"/>
      <c r="D5" s="547"/>
      <c r="E5" s="548"/>
      <c r="F5" s="548"/>
      <c r="G5" s="548"/>
      <c r="H5" s="549"/>
      <c r="I5" s="549"/>
      <c r="J5" s="549"/>
      <c r="K5" s="550"/>
      <c r="L5" s="551" t="s">
        <v>53</v>
      </c>
      <c r="M5" s="63"/>
    </row>
    <row r="6" spans="1:20" s="55" customFormat="1" x14ac:dyDescent="0.25">
      <c r="A6" s="755" t="s">
        <v>0</v>
      </c>
      <c r="B6" s="760" t="s">
        <v>71</v>
      </c>
      <c r="C6" s="761"/>
      <c r="D6" s="762"/>
      <c r="E6" s="760" t="s">
        <v>72</v>
      </c>
      <c r="F6" s="761"/>
      <c r="G6" s="762"/>
      <c r="H6" s="760" t="s">
        <v>38</v>
      </c>
      <c r="I6" s="761"/>
      <c r="J6" s="761"/>
      <c r="K6" s="761"/>
      <c r="L6" s="765"/>
      <c r="M6" s="464"/>
    </row>
    <row r="7" spans="1:20" s="55" customFormat="1" ht="30" customHeight="1" thickBot="1" x14ac:dyDescent="0.3">
      <c r="A7" s="756"/>
      <c r="B7" s="763" t="s">
        <v>325</v>
      </c>
      <c r="C7" s="752" t="str">
        <f>'Term.ért. és eredmény'!C5</f>
        <v>2016. évi terv</v>
      </c>
      <c r="D7" s="752" t="s">
        <v>327</v>
      </c>
      <c r="E7" s="753" t="str">
        <f>B7</f>
        <v>2015. I. félév tény</v>
      </c>
      <c r="F7" s="712" t="str">
        <f>C7</f>
        <v>2016. évi terv</v>
      </c>
      <c r="G7" s="752" t="str">
        <f>D7</f>
        <v>2016. I. félév tény</v>
      </c>
      <c r="H7" s="759" t="str">
        <f>B7</f>
        <v>2015. I. félév tény</v>
      </c>
      <c r="I7" s="759" t="str">
        <f>F7</f>
        <v>2016. évi terv</v>
      </c>
      <c r="J7" s="758" t="str">
        <f>G7</f>
        <v>2016. I. félév tény</v>
      </c>
      <c r="K7" s="758" t="s">
        <v>290</v>
      </c>
      <c r="L7" s="766" t="s">
        <v>321</v>
      </c>
      <c r="R7" s="61"/>
      <c r="S7" s="61"/>
      <c r="T7" s="61"/>
    </row>
    <row r="8" spans="1:20" s="57" customFormat="1" ht="16.5" thickBot="1" x14ac:dyDescent="0.3">
      <c r="A8" s="757"/>
      <c r="B8" s="764"/>
      <c r="C8" s="712"/>
      <c r="D8" s="712"/>
      <c r="E8" s="754"/>
      <c r="F8" s="710"/>
      <c r="G8" s="712"/>
      <c r="H8" s="710"/>
      <c r="I8" s="710"/>
      <c r="J8" s="712"/>
      <c r="K8" s="712"/>
      <c r="L8" s="737"/>
    </row>
    <row r="9" spans="1:20" x14ac:dyDescent="0.25">
      <c r="A9" s="173" t="s">
        <v>73</v>
      </c>
      <c r="B9" s="460">
        <v>355091</v>
      </c>
      <c r="C9" s="215">
        <v>690000</v>
      </c>
      <c r="D9" s="215">
        <v>411873</v>
      </c>
      <c r="E9" s="743"/>
      <c r="F9" s="744"/>
      <c r="G9" s="745"/>
      <c r="H9" s="174">
        <v>355091</v>
      </c>
      <c r="I9" s="174">
        <v>690000</v>
      </c>
      <c r="J9" s="305">
        <v>411873</v>
      </c>
      <c r="K9" s="463">
        <f t="shared" ref="K9:K21" si="0">J9/I9</f>
        <v>0.59691739130434784</v>
      </c>
      <c r="L9" s="466">
        <f>J9/H9</f>
        <v>1.1599083051950063</v>
      </c>
    </row>
    <row r="10" spans="1:20" s="59" customFormat="1" x14ac:dyDescent="0.25">
      <c r="A10" s="171" t="s">
        <v>75</v>
      </c>
      <c r="B10" s="455">
        <v>90515</v>
      </c>
      <c r="C10" s="58">
        <v>165000</v>
      </c>
      <c r="D10" s="170">
        <v>95261</v>
      </c>
      <c r="E10" s="746"/>
      <c r="F10" s="747"/>
      <c r="G10" s="748"/>
      <c r="H10" s="174">
        <v>90515</v>
      </c>
      <c r="I10" s="174">
        <v>165000</v>
      </c>
      <c r="J10" s="305">
        <v>95261</v>
      </c>
      <c r="K10" s="463">
        <f t="shared" si="0"/>
        <v>0.57733939393939393</v>
      </c>
      <c r="L10" s="259">
        <f t="shared" ref="L10:L21" si="1">J10/H10</f>
        <v>1.05243329834834</v>
      </c>
      <c r="N10" s="54"/>
      <c r="O10" s="54"/>
    </row>
    <row r="11" spans="1:20" x14ac:dyDescent="0.25">
      <c r="A11" s="171" t="s">
        <v>74</v>
      </c>
      <c r="B11" s="455">
        <v>7288</v>
      </c>
      <c r="C11" s="58">
        <v>5000</v>
      </c>
      <c r="D11" s="170">
        <v>3887</v>
      </c>
      <c r="E11" s="746"/>
      <c r="F11" s="747"/>
      <c r="G11" s="748"/>
      <c r="H11" s="174">
        <v>7288</v>
      </c>
      <c r="I11" s="174">
        <v>5000</v>
      </c>
      <c r="J11" s="305">
        <v>3887</v>
      </c>
      <c r="K11" s="463">
        <f t="shared" si="0"/>
        <v>0.77739999999999998</v>
      </c>
      <c r="L11" s="258">
        <f t="shared" si="1"/>
        <v>0.5333424807903403</v>
      </c>
    </row>
    <row r="12" spans="1:20" ht="16.5" thickBot="1" x14ac:dyDescent="0.3">
      <c r="A12" s="176" t="s">
        <v>341</v>
      </c>
      <c r="B12" s="456">
        <v>12695</v>
      </c>
      <c r="C12" s="287">
        <v>26000</v>
      </c>
      <c r="D12" s="287">
        <v>12794</v>
      </c>
      <c r="E12" s="746"/>
      <c r="F12" s="747"/>
      <c r="G12" s="748"/>
      <c r="H12" s="459">
        <v>12695</v>
      </c>
      <c r="I12" s="174">
        <v>26000</v>
      </c>
      <c r="J12" s="305">
        <v>12794</v>
      </c>
      <c r="K12" s="463">
        <f t="shared" si="0"/>
        <v>0.49207692307692308</v>
      </c>
      <c r="L12" s="224">
        <f t="shared" si="1"/>
        <v>1.0077983458054351</v>
      </c>
    </row>
    <row r="13" spans="1:20" ht="40.5" customHeight="1" thickBot="1" x14ac:dyDescent="0.3">
      <c r="A13" s="179" t="s">
        <v>76</v>
      </c>
      <c r="B13" s="461">
        <v>465589</v>
      </c>
      <c r="C13" s="67">
        <v>886000</v>
      </c>
      <c r="D13" s="275">
        <v>523815</v>
      </c>
      <c r="E13" s="749"/>
      <c r="F13" s="750"/>
      <c r="G13" s="751"/>
      <c r="H13" s="624">
        <v>465589</v>
      </c>
      <c r="I13" s="67">
        <v>886000</v>
      </c>
      <c r="J13" s="275">
        <v>523815</v>
      </c>
      <c r="K13" s="245">
        <f t="shared" si="0"/>
        <v>0.59121331828442436</v>
      </c>
      <c r="L13" s="626">
        <f t="shared" si="1"/>
        <v>1.1250587964921852</v>
      </c>
    </row>
    <row r="14" spans="1:20" ht="31.5" x14ac:dyDescent="0.25">
      <c r="A14" s="178" t="s">
        <v>77</v>
      </c>
      <c r="B14" s="743"/>
      <c r="C14" s="744"/>
      <c r="D14" s="745"/>
      <c r="E14" s="215">
        <v>3427</v>
      </c>
      <c r="F14" s="215">
        <v>10000</v>
      </c>
      <c r="G14" s="215">
        <v>5181</v>
      </c>
      <c r="H14" s="174">
        <v>3427</v>
      </c>
      <c r="I14" s="174">
        <v>10000</v>
      </c>
      <c r="J14" s="305">
        <v>5181</v>
      </c>
      <c r="K14" s="463">
        <f t="shared" si="0"/>
        <v>0.5181</v>
      </c>
      <c r="L14" s="466">
        <f t="shared" si="1"/>
        <v>1.5118179165450831</v>
      </c>
    </row>
    <row r="15" spans="1:20" x14ac:dyDescent="0.25">
      <c r="A15" s="171" t="s">
        <v>78</v>
      </c>
      <c r="B15" s="746"/>
      <c r="C15" s="747"/>
      <c r="D15" s="748"/>
      <c r="E15" s="170">
        <v>2514</v>
      </c>
      <c r="F15" s="170">
        <v>1500</v>
      </c>
      <c r="G15" s="170">
        <v>426</v>
      </c>
      <c r="H15" s="174">
        <v>2514</v>
      </c>
      <c r="I15" s="58">
        <v>1500</v>
      </c>
      <c r="J15" s="305">
        <v>426</v>
      </c>
      <c r="K15" s="256">
        <f t="shared" si="0"/>
        <v>0.28399999999999997</v>
      </c>
      <c r="L15" s="259">
        <f t="shared" si="1"/>
        <v>0.16945107398568018</v>
      </c>
      <c r="M15" s="467"/>
    </row>
    <row r="16" spans="1:20" x14ac:dyDescent="0.25">
      <c r="A16" s="171" t="s">
        <v>79</v>
      </c>
      <c r="B16" s="746"/>
      <c r="C16" s="747"/>
      <c r="D16" s="748"/>
      <c r="E16" s="170">
        <v>16331</v>
      </c>
      <c r="F16" s="170">
        <v>40000</v>
      </c>
      <c r="G16" s="170">
        <v>17876</v>
      </c>
      <c r="H16" s="174">
        <v>16331</v>
      </c>
      <c r="I16" s="58">
        <v>40000</v>
      </c>
      <c r="J16" s="305">
        <v>17876</v>
      </c>
      <c r="K16" s="256">
        <f t="shared" si="0"/>
        <v>0.44690000000000002</v>
      </c>
      <c r="L16" s="259">
        <f t="shared" si="1"/>
        <v>1.0946053517849488</v>
      </c>
    </row>
    <row r="17" spans="1:15" x14ac:dyDescent="0.25">
      <c r="A17" s="171" t="s">
        <v>80</v>
      </c>
      <c r="B17" s="746"/>
      <c r="C17" s="747"/>
      <c r="D17" s="748"/>
      <c r="E17" s="170">
        <v>4184</v>
      </c>
      <c r="F17" s="58">
        <v>11000</v>
      </c>
      <c r="G17" s="170">
        <v>2398</v>
      </c>
      <c r="H17" s="174">
        <v>4184</v>
      </c>
      <c r="I17" s="58">
        <v>11000</v>
      </c>
      <c r="J17" s="305">
        <v>2398</v>
      </c>
      <c r="K17" s="465">
        <f t="shared" si="0"/>
        <v>0.218</v>
      </c>
      <c r="L17" s="259">
        <f t="shared" si="1"/>
        <v>0.57313575525812621</v>
      </c>
    </row>
    <row r="18" spans="1:15" x14ac:dyDescent="0.25">
      <c r="A18" s="172" t="s">
        <v>81</v>
      </c>
      <c r="B18" s="746"/>
      <c r="C18" s="747"/>
      <c r="D18" s="748"/>
      <c r="E18" s="170">
        <v>24737</v>
      </c>
      <c r="F18" s="170">
        <v>70000</v>
      </c>
      <c r="G18" s="170">
        <v>19916</v>
      </c>
      <c r="H18" s="174">
        <v>24737</v>
      </c>
      <c r="I18" s="58">
        <v>70000</v>
      </c>
      <c r="J18" s="305">
        <v>19916</v>
      </c>
      <c r="K18" s="465">
        <f t="shared" si="0"/>
        <v>0.28451428571428572</v>
      </c>
      <c r="L18" s="258">
        <f t="shared" si="1"/>
        <v>0.80510975461858758</v>
      </c>
    </row>
    <row r="19" spans="1:15" ht="16.5" thickBot="1" x14ac:dyDescent="0.3">
      <c r="A19" s="176" t="s">
        <v>37</v>
      </c>
      <c r="B19" s="746"/>
      <c r="C19" s="747"/>
      <c r="D19" s="748"/>
      <c r="E19" s="287">
        <v>0</v>
      </c>
      <c r="F19" s="177">
        <v>4000</v>
      </c>
      <c r="G19" s="287">
        <v>0</v>
      </c>
      <c r="H19" s="458">
        <v>0</v>
      </c>
      <c r="I19" s="177">
        <v>4000</v>
      </c>
      <c r="J19" s="305">
        <v>0</v>
      </c>
      <c r="K19" s="257">
        <f t="shared" si="0"/>
        <v>0</v>
      </c>
      <c r="L19" s="468"/>
    </row>
    <row r="20" spans="1:15" ht="40.5" customHeight="1" thickBot="1" x14ac:dyDescent="0.3">
      <c r="A20" s="179" t="s">
        <v>82</v>
      </c>
      <c r="B20" s="749"/>
      <c r="C20" s="750"/>
      <c r="D20" s="751"/>
      <c r="E20" s="275">
        <v>51193</v>
      </c>
      <c r="F20" s="67">
        <v>136500</v>
      </c>
      <c r="G20" s="275">
        <v>45797</v>
      </c>
      <c r="H20" s="625">
        <v>51193</v>
      </c>
      <c r="I20" s="67">
        <v>136500</v>
      </c>
      <c r="J20" s="275">
        <v>45797</v>
      </c>
      <c r="K20" s="245">
        <f t="shared" si="0"/>
        <v>0.3355091575091575</v>
      </c>
      <c r="L20" s="626">
        <f t="shared" si="1"/>
        <v>0.89459496415525563</v>
      </c>
    </row>
    <row r="21" spans="1:15" s="59" customFormat="1" ht="40.5" customHeight="1" thickBot="1" x14ac:dyDescent="0.3">
      <c r="A21" s="175" t="s">
        <v>83</v>
      </c>
      <c r="B21" s="457">
        <v>465589</v>
      </c>
      <c r="C21" s="67">
        <v>886000</v>
      </c>
      <c r="D21" s="275">
        <v>523815</v>
      </c>
      <c r="E21" s="275">
        <v>51193</v>
      </c>
      <c r="F21" s="67">
        <v>136500</v>
      </c>
      <c r="G21" s="275">
        <v>45797</v>
      </c>
      <c r="H21" s="67">
        <v>516782</v>
      </c>
      <c r="I21" s="67">
        <v>1022500</v>
      </c>
      <c r="J21" s="275">
        <v>569612</v>
      </c>
      <c r="K21" s="245">
        <f t="shared" si="0"/>
        <v>0.55707775061124698</v>
      </c>
      <c r="L21" s="627">
        <f t="shared" si="1"/>
        <v>1.1022287927985108</v>
      </c>
      <c r="N21" s="63"/>
      <c r="O21" s="54"/>
    </row>
    <row r="22" spans="1:15" s="60" customFormat="1" x14ac:dyDescent="0.2">
      <c r="A22" s="30"/>
      <c r="B22" s="462"/>
      <c r="L22" s="469"/>
    </row>
    <row r="23" spans="1:15" s="60" customFormat="1" x14ac:dyDescent="0.25">
      <c r="A23" s="89" t="s">
        <v>348</v>
      </c>
      <c r="B23" s="317"/>
    </row>
    <row r="24" spans="1:15" s="59" customFormat="1" x14ac:dyDescent="0.25">
      <c r="A24" s="193"/>
      <c r="B24" s="193"/>
      <c r="C24" s="193"/>
      <c r="D24" s="193"/>
      <c r="E24" s="61"/>
      <c r="F24" s="61"/>
      <c r="G24" s="61"/>
    </row>
    <row r="25" spans="1:15" s="59" customFormat="1" x14ac:dyDescent="0.25">
      <c r="A25" s="193"/>
      <c r="B25" s="193"/>
      <c r="C25" s="193"/>
      <c r="D25" s="193"/>
      <c r="E25" s="61"/>
      <c r="F25" s="61"/>
      <c r="G25" s="61"/>
    </row>
    <row r="26" spans="1:15" s="59" customFormat="1" x14ac:dyDescent="0.25">
      <c r="A26" s="193"/>
      <c r="B26" s="193"/>
      <c r="C26" s="193"/>
      <c r="D26" s="193"/>
      <c r="E26" s="61"/>
      <c r="F26" s="61"/>
      <c r="G26" s="61"/>
    </row>
    <row r="27" spans="1:15" s="59" customFormat="1" x14ac:dyDescent="0.25">
      <c r="A27" s="191"/>
      <c r="B27" s="191"/>
      <c r="C27" s="191"/>
      <c r="D27" s="191"/>
      <c r="E27" s="61"/>
      <c r="F27" s="61"/>
      <c r="G27" s="61"/>
    </row>
    <row r="28" spans="1:15" x14ac:dyDescent="0.25">
      <c r="A28" s="62"/>
      <c r="B28" s="62"/>
      <c r="C28" s="63"/>
      <c r="D28" s="63"/>
      <c r="E28" s="63"/>
      <c r="F28" s="63"/>
      <c r="G28" s="63"/>
    </row>
    <row r="29" spans="1:15" x14ac:dyDescent="0.25">
      <c r="A29" s="61"/>
      <c r="B29" s="61"/>
      <c r="C29" s="63"/>
      <c r="D29" s="63"/>
      <c r="E29" s="63"/>
      <c r="F29" s="63"/>
      <c r="G29" s="63"/>
    </row>
    <row r="30" spans="1:15" x14ac:dyDescent="0.25">
      <c r="A30" s="61"/>
      <c r="B30" s="61"/>
      <c r="C30" s="63"/>
      <c r="D30" s="63"/>
      <c r="E30" s="63"/>
      <c r="F30" s="63"/>
      <c r="G30" s="63"/>
    </row>
    <row r="31" spans="1:15" x14ac:dyDescent="0.25">
      <c r="A31" s="62"/>
      <c r="B31" s="62"/>
      <c r="C31" s="63"/>
      <c r="D31" s="63"/>
      <c r="E31" s="63"/>
      <c r="F31" s="63"/>
      <c r="G31" s="63"/>
    </row>
    <row r="32" spans="1:15" s="64" customFormat="1" x14ac:dyDescent="0.25">
      <c r="A32" s="62"/>
      <c r="B32" s="62"/>
    </row>
    <row r="33" spans="1:7" x14ac:dyDescent="0.25">
      <c r="C33" s="63"/>
      <c r="D33" s="63"/>
      <c r="E33" s="63"/>
      <c r="F33" s="63"/>
      <c r="G33" s="63"/>
    </row>
    <row r="34" spans="1:7" x14ac:dyDescent="0.25">
      <c r="C34" s="63" t="s">
        <v>240</v>
      </c>
      <c r="D34" s="63"/>
      <c r="E34" s="63"/>
      <c r="F34" s="63"/>
      <c r="G34" s="63"/>
    </row>
    <row r="35" spans="1:7" x14ac:dyDescent="0.25">
      <c r="C35" s="63"/>
      <c r="D35" s="63"/>
      <c r="E35" s="63"/>
      <c r="F35" s="63"/>
      <c r="G35" s="63"/>
    </row>
    <row r="36" spans="1:7" x14ac:dyDescent="0.25">
      <c r="A36" s="62"/>
      <c r="B36" s="62"/>
      <c r="C36" s="63"/>
      <c r="D36" s="63"/>
      <c r="E36" s="63"/>
      <c r="F36" s="63"/>
      <c r="G36" s="63"/>
    </row>
    <row r="37" spans="1:7" x14ac:dyDescent="0.25">
      <c r="A37" s="66"/>
      <c r="B37" s="66"/>
      <c r="C37" s="63"/>
      <c r="D37" s="63"/>
      <c r="E37" s="63"/>
      <c r="F37" s="63"/>
      <c r="G37" s="63"/>
    </row>
    <row r="38" spans="1:7" x14ac:dyDescent="0.25">
      <c r="C38" s="63"/>
      <c r="D38" s="63"/>
      <c r="E38" s="63"/>
      <c r="F38" s="63"/>
      <c r="G38" s="63"/>
    </row>
    <row r="39" spans="1:7" x14ac:dyDescent="0.25">
      <c r="C39" s="63"/>
      <c r="D39" s="63"/>
      <c r="E39" s="63"/>
      <c r="F39" s="63"/>
      <c r="G39" s="63"/>
    </row>
    <row r="40" spans="1:7" x14ac:dyDescent="0.25">
      <c r="A40" s="61"/>
      <c r="B40" s="61"/>
      <c r="C40" s="63"/>
      <c r="D40" s="63"/>
      <c r="E40" s="63"/>
      <c r="F40" s="63"/>
      <c r="G40" s="63"/>
    </row>
    <row r="41" spans="1:7" x14ac:dyDescent="0.25">
      <c r="C41" s="63"/>
      <c r="D41" s="63"/>
      <c r="E41" s="63"/>
      <c r="F41" s="63"/>
      <c r="G41" s="63"/>
    </row>
    <row r="42" spans="1:7" x14ac:dyDescent="0.25">
      <c r="A42" s="62"/>
      <c r="B42" s="62"/>
      <c r="C42" s="63"/>
      <c r="D42" s="63"/>
      <c r="E42" s="63"/>
      <c r="F42" s="63"/>
      <c r="G42" s="63"/>
    </row>
    <row r="43" spans="1:7" x14ac:dyDescent="0.25">
      <c r="C43" s="63"/>
      <c r="D43" s="63"/>
      <c r="E43" s="63"/>
      <c r="F43" s="63"/>
      <c r="G43" s="63"/>
    </row>
    <row r="44" spans="1:7" x14ac:dyDescent="0.25">
      <c r="A44" s="62"/>
      <c r="B44" s="62"/>
      <c r="C44" s="63"/>
      <c r="D44" s="63"/>
      <c r="E44" s="63"/>
      <c r="F44" s="63"/>
      <c r="G44" s="63"/>
    </row>
    <row r="45" spans="1:7" x14ac:dyDescent="0.25">
      <c r="C45" s="63"/>
      <c r="D45" s="63"/>
      <c r="E45" s="63"/>
      <c r="F45" s="63"/>
      <c r="G45" s="63"/>
    </row>
    <row r="46" spans="1:7" x14ac:dyDescent="0.25">
      <c r="C46" s="63"/>
      <c r="D46" s="63"/>
      <c r="E46" s="63"/>
      <c r="F46" s="63"/>
      <c r="G46" s="63"/>
    </row>
  </sheetData>
  <mergeCells count="19">
    <mergeCell ref="B14:D20"/>
    <mergeCell ref="A6:A8"/>
    <mergeCell ref="K7:K8"/>
    <mergeCell ref="I7:I8"/>
    <mergeCell ref="F7:F8"/>
    <mergeCell ref="E6:G6"/>
    <mergeCell ref="J7:J8"/>
    <mergeCell ref="B7:B8"/>
    <mergeCell ref="B6:D6"/>
    <mergeCell ref="H7:H8"/>
    <mergeCell ref="H6:L6"/>
    <mergeCell ref="L7:L8"/>
    <mergeCell ref="A2:L2"/>
    <mergeCell ref="A3:L3"/>
    <mergeCell ref="E9:G13"/>
    <mergeCell ref="C7:C8"/>
    <mergeCell ref="D7:D8"/>
    <mergeCell ref="G7:G8"/>
    <mergeCell ref="E7:E8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9" orientation="landscape" r:id="rId1"/>
  <headerFooter alignWithMargins="0">
    <oddHeader>&amp;L&amp;10VASIVÍZ ZRt.&amp;R&amp;10 2016. szeptember 2.</oddHeader>
  </headerFooter>
  <ignoredErrors>
    <ignoredError sqref="H7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tabSelected="1" zoomScale="75" zoomScaleNormal="75" workbookViewId="0">
      <selection activeCell="F21" sqref="F21"/>
    </sheetView>
  </sheetViews>
  <sheetFormatPr defaultColWidth="7" defaultRowHeight="15.75" x14ac:dyDescent="0.25"/>
  <cols>
    <col min="1" max="1" width="7" style="46" customWidth="1"/>
    <col min="2" max="2" width="40.625" style="45" customWidth="1"/>
    <col min="3" max="3" width="12" style="45" bestFit="1" customWidth="1"/>
    <col min="4" max="4" width="10.125" style="45" customWidth="1"/>
    <col min="5" max="5" width="12" style="45" customWidth="1"/>
    <col min="6" max="6" width="10.25" style="45" customWidth="1"/>
    <col min="7" max="7" width="9.875" style="45" customWidth="1"/>
    <col min="8" max="8" width="7.625" style="45" bestFit="1" customWidth="1"/>
    <col min="9" max="16384" width="7" style="45"/>
  </cols>
  <sheetData>
    <row r="1" spans="1:15" x14ac:dyDescent="0.25">
      <c r="A1" s="37"/>
    </row>
    <row r="3" spans="1:15" x14ac:dyDescent="0.25">
      <c r="A3" s="44"/>
      <c r="B3" s="44"/>
      <c r="C3" s="44"/>
    </row>
    <row r="4" spans="1:15" s="94" customFormat="1" ht="18.75" x14ac:dyDescent="0.3">
      <c r="A4" s="767" t="s">
        <v>298</v>
      </c>
      <c r="B4" s="767"/>
      <c r="C4" s="767"/>
      <c r="D4" s="767"/>
      <c r="E4" s="767"/>
      <c r="F4" s="767"/>
      <c r="G4" s="767"/>
    </row>
    <row r="5" spans="1:15" s="95" customFormat="1" ht="18.75" customHeight="1" x14ac:dyDescent="0.3">
      <c r="A5" s="767" t="str">
        <f>'Term.ért. és eredmény'!A3</f>
        <v>2016. I. félév</v>
      </c>
      <c r="B5" s="767"/>
      <c r="C5" s="767"/>
      <c r="D5" s="767"/>
      <c r="E5" s="767"/>
      <c r="F5" s="767"/>
      <c r="G5" s="767"/>
      <c r="M5" s="428"/>
      <c r="N5" s="428"/>
    </row>
    <row r="6" spans="1:15" x14ac:dyDescent="0.25">
      <c r="A6" s="43"/>
      <c r="B6" s="43"/>
      <c r="C6" s="43"/>
      <c r="F6" s="96"/>
    </row>
    <row r="7" spans="1:15" ht="16.5" thickBot="1" x14ac:dyDescent="0.3">
      <c r="A7" s="43"/>
      <c r="B7" s="43"/>
      <c r="C7" s="43"/>
      <c r="F7" s="553"/>
      <c r="G7" s="56" t="s">
        <v>53</v>
      </c>
    </row>
    <row r="8" spans="1:15" ht="16.5" customHeight="1" x14ac:dyDescent="0.25">
      <c r="A8" s="772" t="s">
        <v>118</v>
      </c>
      <c r="B8" s="699" t="s">
        <v>0</v>
      </c>
      <c r="C8" s="686" t="s">
        <v>344</v>
      </c>
      <c r="D8" s="699" t="str">
        <f>Mennyiség!D6</f>
        <v>2016. évi
terv</v>
      </c>
      <c r="E8" s="711" t="s">
        <v>326</v>
      </c>
      <c r="F8" s="770" t="s">
        <v>297</v>
      </c>
      <c r="G8" s="768" t="s">
        <v>321</v>
      </c>
      <c r="I8" s="96"/>
      <c r="J8" s="96"/>
      <c r="O8" s="96"/>
    </row>
    <row r="9" spans="1:15" s="96" customFormat="1" ht="52.5" customHeight="1" thickBot="1" x14ac:dyDescent="0.3">
      <c r="A9" s="773"/>
      <c r="B9" s="700"/>
      <c r="C9" s="687"/>
      <c r="D9" s="700"/>
      <c r="E9" s="712"/>
      <c r="F9" s="771"/>
      <c r="G9" s="769"/>
    </row>
    <row r="10" spans="1:15" s="99" customFormat="1" ht="25.5" customHeight="1" thickBot="1" x14ac:dyDescent="0.3">
      <c r="A10" s="239" t="s">
        <v>2</v>
      </c>
      <c r="B10" s="240" t="s">
        <v>181</v>
      </c>
      <c r="C10" s="98">
        <v>72897</v>
      </c>
      <c r="D10" s="241">
        <v>107797</v>
      </c>
      <c r="E10" s="534">
        <v>133176</v>
      </c>
      <c r="F10" s="418">
        <f>E10/D10</f>
        <v>1.235433268087238</v>
      </c>
      <c r="G10" s="429">
        <f>E10/C10</f>
        <v>1.826906457055846</v>
      </c>
    </row>
    <row r="11" spans="1:15" ht="25.5" customHeight="1" x14ac:dyDescent="0.25">
      <c r="A11" s="100" t="s">
        <v>4</v>
      </c>
      <c r="B11" s="101" t="s">
        <v>119</v>
      </c>
      <c r="C11" s="101">
        <v>325853</v>
      </c>
      <c r="D11" s="102">
        <v>578000</v>
      </c>
      <c r="E11" s="102">
        <v>306893</v>
      </c>
      <c r="F11" s="392">
        <f t="shared" ref="F11:F14" si="0">E11/D11</f>
        <v>0.53095674740484433</v>
      </c>
      <c r="G11" s="430">
        <f>E11/C11</f>
        <v>0.9418142536665306</v>
      </c>
      <c r="H11" s="99"/>
    </row>
    <row r="12" spans="1:15" ht="25.5" customHeight="1" x14ac:dyDescent="0.25">
      <c r="A12" s="103" t="s">
        <v>7</v>
      </c>
      <c r="B12" s="48" t="s">
        <v>233</v>
      </c>
      <c r="C12" s="48">
        <v>2063</v>
      </c>
      <c r="D12" s="104">
        <v>5000</v>
      </c>
      <c r="E12" s="204">
        <v>3171</v>
      </c>
      <c r="F12" s="361">
        <f t="shared" si="0"/>
        <v>0.63419999999999999</v>
      </c>
      <c r="G12" s="430">
        <f t="shared" ref="G12:G14" si="1">E12/C12</f>
        <v>1.5370819195346583</v>
      </c>
      <c r="H12" s="99"/>
    </row>
    <row r="13" spans="1:15" ht="25.5" customHeight="1" x14ac:dyDescent="0.25">
      <c r="A13" s="103" t="s">
        <v>8</v>
      </c>
      <c r="B13" s="48" t="s">
        <v>120</v>
      </c>
      <c r="C13" s="48">
        <v>262849</v>
      </c>
      <c r="D13" s="104">
        <v>585000</v>
      </c>
      <c r="E13" s="204">
        <v>316140</v>
      </c>
      <c r="F13" s="361">
        <f t="shared" si="0"/>
        <v>0.54041025641025642</v>
      </c>
      <c r="G13" s="430">
        <f t="shared" si="1"/>
        <v>1.2027437806497268</v>
      </c>
      <c r="H13" s="99"/>
    </row>
    <row r="14" spans="1:15" ht="25.5" customHeight="1" thickBot="1" x14ac:dyDescent="0.3">
      <c r="A14" s="105" t="s">
        <v>41</v>
      </c>
      <c r="B14" s="50" t="s">
        <v>121</v>
      </c>
      <c r="C14" s="50">
        <v>2584</v>
      </c>
      <c r="D14" s="106">
        <v>6797</v>
      </c>
      <c r="E14" s="535">
        <v>4046</v>
      </c>
      <c r="F14" s="431">
        <f t="shared" si="0"/>
        <v>0.59526261585993823</v>
      </c>
      <c r="G14" s="430">
        <f t="shared" si="1"/>
        <v>1.5657894736842106</v>
      </c>
      <c r="H14" s="99"/>
    </row>
    <row r="15" spans="1:15" s="108" customFormat="1" ht="25.5" customHeight="1" thickBot="1" x14ac:dyDescent="0.3">
      <c r="A15" s="97" t="s">
        <v>27</v>
      </c>
      <c r="B15" s="98" t="s">
        <v>122</v>
      </c>
      <c r="C15" s="98">
        <v>135380</v>
      </c>
      <c r="D15" s="107">
        <v>99000</v>
      </c>
      <c r="E15" s="107">
        <v>123054</v>
      </c>
      <c r="F15" s="433">
        <f>E15/D15</f>
        <v>1.2429696969696971</v>
      </c>
      <c r="G15" s="432">
        <f>E15/C15</f>
        <v>0.90895257792879303</v>
      </c>
      <c r="H15" s="99"/>
    </row>
    <row r="17" spans="1:1" x14ac:dyDescent="0.25">
      <c r="A17" s="89"/>
    </row>
    <row r="34" spans="2:2" x14ac:dyDescent="0.25">
      <c r="B34" s="45" t="s">
        <v>240</v>
      </c>
    </row>
  </sheetData>
  <mergeCells count="9">
    <mergeCell ref="A4:G4"/>
    <mergeCell ref="A5:G5"/>
    <mergeCell ref="G8:G9"/>
    <mergeCell ref="F8:F9"/>
    <mergeCell ref="A8:A9"/>
    <mergeCell ref="B8:B9"/>
    <mergeCell ref="D8:D9"/>
    <mergeCell ref="E8:E9"/>
    <mergeCell ref="C8:C9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&amp;L&amp;10VASIVÍZ ZRt.&amp;R&amp;10 2016. szeptember 2.</oddHeader>
  </headerFooter>
  <rowBreaks count="1" manualBreakCount="1">
    <brk id="1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tabSelected="1" zoomScale="75" workbookViewId="0">
      <selection activeCell="F21" sqref="F21"/>
    </sheetView>
  </sheetViews>
  <sheetFormatPr defaultColWidth="7" defaultRowHeight="15.75" x14ac:dyDescent="0.25"/>
  <cols>
    <col min="1" max="1" width="40.625" style="20" customWidth="1"/>
    <col min="2" max="2" width="10.625" style="109" customWidth="1"/>
    <col min="3" max="3" width="11.5" style="109" bestFit="1" customWidth="1"/>
    <col min="4" max="4" width="12.5" style="110" bestFit="1" customWidth="1"/>
    <col min="5" max="5" width="12" style="110" bestFit="1" customWidth="1"/>
    <col min="6" max="6" width="12.625" style="20" customWidth="1"/>
    <col min="7" max="7" width="12.25" style="20" customWidth="1"/>
    <col min="8" max="16384" width="7" style="20"/>
  </cols>
  <sheetData>
    <row r="1" spans="1:12" x14ac:dyDescent="0.25">
      <c r="A1" s="109"/>
    </row>
    <row r="2" spans="1:12" s="111" customFormat="1" ht="18.75" x14ac:dyDescent="0.3">
      <c r="A2" s="774" t="s">
        <v>300</v>
      </c>
      <c r="B2" s="774"/>
      <c r="C2" s="774"/>
      <c r="D2" s="774"/>
      <c r="E2" s="774"/>
      <c r="F2" s="774"/>
      <c r="G2" s="774"/>
    </row>
    <row r="3" spans="1:12" s="111" customFormat="1" ht="18.75" x14ac:dyDescent="0.25">
      <c r="A3" s="775" t="str">
        <f>'Term.ért. és eredmény'!A3</f>
        <v>2016. I. félév</v>
      </c>
      <c r="B3" s="775"/>
      <c r="C3" s="775"/>
      <c r="D3" s="775"/>
      <c r="E3" s="775"/>
      <c r="F3" s="775"/>
      <c r="G3" s="775"/>
      <c r="H3" s="126"/>
    </row>
    <row r="4" spans="1:12" x14ac:dyDescent="0.25">
      <c r="A4" s="111"/>
      <c r="B4" s="81"/>
      <c r="C4" s="81"/>
      <c r="H4" s="114"/>
    </row>
    <row r="5" spans="1:12" ht="16.5" thickBot="1" x14ac:dyDescent="0.3"/>
    <row r="6" spans="1:12" ht="15.75" customHeight="1" x14ac:dyDescent="0.25">
      <c r="A6" s="779" t="s">
        <v>0</v>
      </c>
      <c r="B6" s="784" t="s">
        <v>123</v>
      </c>
      <c r="C6" s="776" t="s">
        <v>349</v>
      </c>
      <c r="D6" s="782" t="str">
        <f>Mennyiség!D6</f>
        <v>2016. évi
terv</v>
      </c>
      <c r="E6" s="776" t="s">
        <v>326</v>
      </c>
      <c r="F6" s="782" t="s">
        <v>297</v>
      </c>
      <c r="G6" s="776" t="s">
        <v>321</v>
      </c>
    </row>
    <row r="7" spans="1:12" ht="44.45" customHeight="1" thickBot="1" x14ac:dyDescent="0.3">
      <c r="A7" s="780"/>
      <c r="B7" s="785"/>
      <c r="C7" s="777"/>
      <c r="D7" s="787"/>
      <c r="E7" s="777"/>
      <c r="F7" s="783"/>
      <c r="G7" s="777"/>
      <c r="L7" s="114"/>
    </row>
    <row r="8" spans="1:12" ht="45" customHeight="1" thickBot="1" x14ac:dyDescent="0.3">
      <c r="A8" s="781"/>
      <c r="B8" s="786"/>
      <c r="C8" s="778"/>
      <c r="D8" s="783"/>
      <c r="E8" s="778"/>
      <c r="F8" s="778"/>
      <c r="G8" s="778"/>
    </row>
    <row r="9" spans="1:12" ht="21" customHeight="1" x14ac:dyDescent="0.25">
      <c r="A9" s="112"/>
      <c r="B9" s="557"/>
      <c r="C9" s="557"/>
      <c r="D9" s="113"/>
      <c r="E9" s="113"/>
      <c r="F9" s="114"/>
      <c r="G9" s="471"/>
    </row>
    <row r="10" spans="1:12" x14ac:dyDescent="0.25">
      <c r="A10" s="115" t="s">
        <v>169</v>
      </c>
      <c r="B10" s="116"/>
      <c r="C10" s="116"/>
      <c r="D10" s="113"/>
      <c r="E10" s="113"/>
      <c r="F10" s="114"/>
      <c r="G10" s="470"/>
    </row>
    <row r="11" spans="1:12" s="21" customFormat="1" x14ac:dyDescent="0.25">
      <c r="A11" s="117" t="s">
        <v>124</v>
      </c>
      <c r="B11" s="118" t="s">
        <v>125</v>
      </c>
      <c r="C11" s="474">
        <v>608</v>
      </c>
      <c r="D11" s="157">
        <v>620</v>
      </c>
      <c r="E11" s="530">
        <v>616</v>
      </c>
      <c r="F11" s="465">
        <f>E11/D11</f>
        <v>0.99354838709677418</v>
      </c>
      <c r="G11" s="258">
        <f>E11/C11</f>
        <v>1.013157894736842</v>
      </c>
    </row>
    <row r="12" spans="1:12" s="21" customFormat="1" ht="16.5" thickBot="1" x14ac:dyDescent="0.3">
      <c r="A12" s="119" t="s">
        <v>126</v>
      </c>
      <c r="B12" s="120" t="s">
        <v>125</v>
      </c>
      <c r="C12" s="475">
        <v>14</v>
      </c>
      <c r="D12" s="158">
        <v>15</v>
      </c>
      <c r="E12" s="531">
        <v>13</v>
      </c>
      <c r="F12" s="472">
        <f t="shared" ref="F12:F21" si="0">E12/D12</f>
        <v>0.8666666666666667</v>
      </c>
      <c r="G12" s="259">
        <f t="shared" ref="G12:G21" si="1">E12/C12</f>
        <v>0.9285714285714286</v>
      </c>
    </row>
    <row r="13" spans="1:12" s="124" customFormat="1" ht="35.25" customHeight="1" thickBot="1" x14ac:dyDescent="0.3">
      <c r="A13" s="121" t="s">
        <v>127</v>
      </c>
      <c r="B13" s="122" t="s">
        <v>125</v>
      </c>
      <c r="C13" s="476">
        <v>622</v>
      </c>
      <c r="D13" s="123">
        <v>635</v>
      </c>
      <c r="E13" s="123">
        <v>629</v>
      </c>
      <c r="F13" s="314">
        <f t="shared" si="0"/>
        <v>0.99055118110236218</v>
      </c>
      <c r="G13" s="627">
        <f t="shared" si="1"/>
        <v>1.0112540192926045</v>
      </c>
      <c r="I13" s="21"/>
    </row>
    <row r="14" spans="1:12" x14ac:dyDescent="0.25">
      <c r="A14" s="125"/>
      <c r="B14" s="116"/>
      <c r="C14" s="477"/>
      <c r="D14" s="127"/>
      <c r="E14" s="126"/>
      <c r="F14" s="127"/>
      <c r="G14" s="480"/>
      <c r="I14" s="21"/>
    </row>
    <row r="15" spans="1:12" s="110" customFormat="1" x14ac:dyDescent="0.25">
      <c r="A15" s="115" t="s">
        <v>170</v>
      </c>
      <c r="B15" s="128"/>
      <c r="C15" s="478"/>
      <c r="D15" s="130"/>
      <c r="E15" s="129"/>
      <c r="F15" s="130"/>
      <c r="G15" s="568"/>
      <c r="H15" s="115"/>
      <c r="I15" s="21"/>
    </row>
    <row r="16" spans="1:12" s="21" customFormat="1" x14ac:dyDescent="0.25">
      <c r="A16" s="117" t="s">
        <v>128</v>
      </c>
      <c r="B16" s="118" t="s">
        <v>1</v>
      </c>
      <c r="C16" s="242">
        <v>823489</v>
      </c>
      <c r="D16" s="242">
        <v>1835411</v>
      </c>
      <c r="E16" s="532">
        <v>855439</v>
      </c>
      <c r="F16" s="256">
        <f t="shared" si="0"/>
        <v>0.46607490093499493</v>
      </c>
      <c r="G16" s="258">
        <f t="shared" si="1"/>
        <v>1.0387983324610286</v>
      </c>
    </row>
    <row r="17" spans="1:9" s="21" customFormat="1" x14ac:dyDescent="0.25">
      <c r="A17" s="117" t="s">
        <v>129</v>
      </c>
      <c r="B17" s="118" t="s">
        <v>1</v>
      </c>
      <c r="C17" s="242">
        <v>11895</v>
      </c>
      <c r="D17" s="242">
        <v>25953</v>
      </c>
      <c r="E17" s="532">
        <v>11492</v>
      </c>
      <c r="F17" s="256">
        <f t="shared" si="0"/>
        <v>0.44280044696181559</v>
      </c>
      <c r="G17" s="258">
        <f t="shared" si="1"/>
        <v>0.96612021857923502</v>
      </c>
    </row>
    <row r="18" spans="1:9" s="21" customFormat="1" x14ac:dyDescent="0.25">
      <c r="A18" s="117" t="s">
        <v>229</v>
      </c>
      <c r="B18" s="118" t="s">
        <v>1</v>
      </c>
      <c r="C18" s="242">
        <v>0</v>
      </c>
      <c r="D18" s="242">
        <v>0</v>
      </c>
      <c r="E18" s="532">
        <v>0</v>
      </c>
      <c r="F18" s="256"/>
      <c r="G18" s="258"/>
    </row>
    <row r="19" spans="1:9" s="21" customFormat="1" x14ac:dyDescent="0.25">
      <c r="A19" s="117" t="s">
        <v>346</v>
      </c>
      <c r="B19" s="118" t="s">
        <v>1</v>
      </c>
      <c r="C19" s="242">
        <v>7921</v>
      </c>
      <c r="D19" s="242">
        <v>17110</v>
      </c>
      <c r="E19" s="532">
        <v>8813</v>
      </c>
      <c r="F19" s="256">
        <f t="shared" si="0"/>
        <v>0.51507890122735245</v>
      </c>
      <c r="G19" s="258">
        <f t="shared" si="1"/>
        <v>1.1126120439338467</v>
      </c>
    </row>
    <row r="20" spans="1:9" s="21" customFormat="1" ht="16.5" thickBot="1" x14ac:dyDescent="0.3">
      <c r="A20" s="119" t="s">
        <v>234</v>
      </c>
      <c r="B20" s="120" t="s">
        <v>1</v>
      </c>
      <c r="C20" s="243">
        <v>0</v>
      </c>
      <c r="D20" s="131">
        <v>0</v>
      </c>
      <c r="E20" s="131">
        <v>0</v>
      </c>
      <c r="F20" s="336"/>
      <c r="G20" s="259"/>
    </row>
    <row r="21" spans="1:9" s="124" customFormat="1" ht="35.25" customHeight="1" thickBot="1" x14ac:dyDescent="0.3">
      <c r="A21" s="121" t="s">
        <v>130</v>
      </c>
      <c r="B21" s="122" t="s">
        <v>1</v>
      </c>
      <c r="C21" s="479">
        <v>843305</v>
      </c>
      <c r="D21" s="123">
        <v>1878474</v>
      </c>
      <c r="E21" s="123">
        <v>875744</v>
      </c>
      <c r="F21" s="314">
        <f t="shared" si="0"/>
        <v>0.46619969187755594</v>
      </c>
      <c r="G21" s="627">
        <f t="shared" si="1"/>
        <v>1.0384665097443986</v>
      </c>
      <c r="I21" s="21"/>
    </row>
    <row r="22" spans="1:9" s="124" customFormat="1" x14ac:dyDescent="0.25">
      <c r="A22" s="319"/>
      <c r="B22" s="320"/>
      <c r="C22" s="320"/>
      <c r="D22" s="321"/>
      <c r="E22" s="321"/>
      <c r="F22" s="322"/>
      <c r="G22" s="473"/>
      <c r="I22" s="21"/>
    </row>
    <row r="23" spans="1:9" s="124" customFormat="1" x14ac:dyDescent="0.25">
      <c r="A23" s="387" t="s">
        <v>348</v>
      </c>
      <c r="B23" s="320"/>
      <c r="C23" s="320"/>
      <c r="D23" s="321"/>
      <c r="E23" s="321"/>
      <c r="F23" s="322"/>
      <c r="G23" s="545"/>
      <c r="I23" s="21"/>
    </row>
    <row r="24" spans="1:9" x14ac:dyDescent="0.25">
      <c r="A24" s="89"/>
      <c r="I24" s="21"/>
    </row>
    <row r="25" spans="1:9" x14ac:dyDescent="0.25">
      <c r="A25" s="20" t="s">
        <v>347</v>
      </c>
      <c r="D25" s="132"/>
      <c r="E25" s="132"/>
      <c r="F25" s="77"/>
    </row>
    <row r="26" spans="1:9" x14ac:dyDescent="0.25">
      <c r="A26" s="37"/>
      <c r="D26" s="132"/>
      <c r="E26" s="132"/>
    </row>
    <row r="36" spans="2:2" x14ac:dyDescent="0.25">
      <c r="B36" s="109" t="s">
        <v>240</v>
      </c>
    </row>
  </sheetData>
  <mergeCells count="9">
    <mergeCell ref="A2:G2"/>
    <mergeCell ref="A3:G3"/>
    <mergeCell ref="G6:G8"/>
    <mergeCell ref="A6:A8"/>
    <mergeCell ref="F6:F8"/>
    <mergeCell ref="B6:B8"/>
    <mergeCell ref="D6:D8"/>
    <mergeCell ref="E6:E8"/>
    <mergeCell ref="C6:C8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0" orientation="landscape" r:id="rId1"/>
  <headerFooter alignWithMargins="0">
    <oddHeader>&amp;L&amp;10VASIVÍZ ZRt.&amp;R&amp;10  2016. szeptember 2.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12</vt:i4>
      </vt:variant>
      <vt:variant>
        <vt:lpstr>Névvel ellátott tartományok</vt:lpstr>
      </vt:variant>
      <vt:variant>
        <vt:i4>12</vt:i4>
      </vt:variant>
    </vt:vector>
  </HeadingPairs>
  <TitlesOfParts>
    <vt:vector size="24" baseType="lpstr">
      <vt:lpstr>Főlap</vt:lpstr>
      <vt:lpstr>Mennyiség</vt:lpstr>
      <vt:lpstr>Term.ért. és eredmény</vt:lpstr>
      <vt:lpstr>Bevétel</vt:lpstr>
      <vt:lpstr>Költség, ráford.</vt:lpstr>
      <vt:lpstr>Anyag,energia </vt:lpstr>
      <vt:lpstr>Tárgyi eszk.fennt. </vt:lpstr>
      <vt:lpstr>Készletgazd. </vt:lpstr>
      <vt:lpstr>Létszám, bér</vt:lpstr>
      <vt:lpstr>Személyi jell.kif.</vt:lpstr>
      <vt:lpstr>Beruházás</vt:lpstr>
      <vt:lpstr>Építés</vt:lpstr>
      <vt:lpstr>'Anyag,energia '!Nyomtatási_terület</vt:lpstr>
      <vt:lpstr>Beruházás!Nyomtatási_terület</vt:lpstr>
      <vt:lpstr>Bevétel!Nyomtatási_terület</vt:lpstr>
      <vt:lpstr>Építés!Nyomtatási_terület</vt:lpstr>
      <vt:lpstr>Főlap!Nyomtatási_terület</vt:lpstr>
      <vt:lpstr>'Készletgazd. '!Nyomtatási_terület</vt:lpstr>
      <vt:lpstr>'Költség, ráford.'!Nyomtatási_terület</vt:lpstr>
      <vt:lpstr>'Létszám, bér'!Nyomtatási_terület</vt:lpstr>
      <vt:lpstr>Mennyiség!Nyomtatási_terület</vt:lpstr>
      <vt:lpstr>'Személyi jell.kif.'!Nyomtatási_terület</vt:lpstr>
      <vt:lpstr>'Tárgyi eszk.fennt. '!Nyomtatási_terület</vt:lpstr>
      <vt:lpstr>'Term.ért. és eredmény'!Nyomtatási_terület</vt:lpstr>
    </vt:vector>
  </TitlesOfParts>
  <Company>VASIVÍZ Rt.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Temesi Lajosné</dc:creator>
  <cp:lastModifiedBy>Rácz Mónika</cp:lastModifiedBy>
  <cp:lastPrinted>2016-08-24T13:11:56Z</cp:lastPrinted>
  <dcterms:created xsi:type="dcterms:W3CDTF">2001-12-10T13:04:56Z</dcterms:created>
  <dcterms:modified xsi:type="dcterms:W3CDTF">2016-08-24T13:12:01Z</dcterms:modified>
</cp:coreProperties>
</file>